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2學期\112-2學期\器材室\"/>
    </mc:Choice>
  </mc:AlternateContent>
  <workbookProtection workbookAlgorithmName="SHA-512" workbookHashValue="zTNlkhXwPmYZUVKhW7+gG2cPW7M2ojK2UjYAKjb9KuaJ88VU+S92WKMKAqCDO7XHTbGioLi7T75uvdrVtpdHcA==" workbookSaltValue="sKAkYgFph+QljXC68AsjBQ==" workbookSpinCount="100000" lockStructure="1"/>
  <bookViews>
    <workbookView xWindow="0" yWindow="0" windowWidth="28800" windowHeight="12285"/>
  </bookViews>
  <sheets>
    <sheet name="一覽表" sheetId="1" r:id="rId1"/>
    <sheet name="借用單" sheetId="2" r:id="rId2"/>
  </sheets>
  <calcPr calcId="162913"/>
  <customWorkbookViews>
    <customWorkbookView name="Administrator - 個人檢視畫面" guid="{8E4507B2-FDFD-4F99-B8A2-21CB398D1529}" mergeInterval="0" personalView="1" maximized="1" xWindow="-8" yWindow="-8" windowWidth="1936" windowHeight="105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2" i="1" l="1"/>
  <c r="F179" i="1" l="1"/>
  <c r="F178" i="1"/>
  <c r="F152" i="1"/>
  <c r="F151" i="1"/>
  <c r="F150" i="1"/>
  <c r="F149" i="1"/>
  <c r="F148" i="1"/>
  <c r="F96" i="1"/>
  <c r="F95" i="1"/>
  <c r="F52" i="1"/>
  <c r="F44" i="1"/>
  <c r="F41" i="1"/>
  <c r="F32" i="1"/>
  <c r="F20" i="1"/>
  <c r="F27" i="1" l="1"/>
  <c r="F71" i="1" l="1"/>
  <c r="F63" i="1"/>
  <c r="F62" i="1"/>
  <c r="F256" i="1"/>
  <c r="F128" i="1"/>
  <c r="F173" i="1"/>
  <c r="F97" i="1"/>
  <c r="F193" i="1"/>
  <c r="F210" i="1"/>
  <c r="F31" i="1"/>
  <c r="F30" i="1"/>
  <c r="F29" i="1"/>
  <c r="F201" i="1"/>
  <c r="F200" i="1"/>
  <c r="F9" i="1"/>
  <c r="F7" i="1"/>
  <c r="C116" i="2" l="1"/>
  <c r="C115" i="2"/>
  <c r="C114" i="2"/>
  <c r="C113" i="2"/>
  <c r="B113" i="2"/>
  <c r="B114" i="2"/>
  <c r="B115" i="2"/>
  <c r="B116" i="2"/>
  <c r="B110" i="2"/>
  <c r="B111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C107" i="2"/>
  <c r="C108" i="2"/>
  <c r="C109" i="2"/>
  <c r="C110" i="2"/>
  <c r="C111" i="2"/>
  <c r="C99" i="2"/>
  <c r="C100" i="2"/>
  <c r="C101" i="2"/>
  <c r="C102" i="2"/>
  <c r="C103" i="2"/>
  <c r="C104" i="2"/>
  <c r="C105" i="2"/>
  <c r="C106" i="2"/>
  <c r="C98" i="2"/>
  <c r="C97" i="2"/>
  <c r="C96" i="2"/>
  <c r="C95" i="2"/>
  <c r="C94" i="2"/>
  <c r="C92" i="2"/>
  <c r="C93" i="2"/>
  <c r="C80" i="2"/>
  <c r="C81" i="2"/>
  <c r="C82" i="2"/>
  <c r="C83" i="2"/>
  <c r="C84" i="2"/>
  <c r="C85" i="2"/>
  <c r="C86" i="2"/>
  <c r="C87" i="2"/>
  <c r="C88" i="2"/>
  <c r="C89" i="2"/>
  <c r="C90" i="2"/>
  <c r="B81" i="2"/>
  <c r="B82" i="2"/>
  <c r="B83" i="2"/>
  <c r="B84" i="2"/>
  <c r="B85" i="2"/>
  <c r="B86" i="2"/>
  <c r="B87" i="2"/>
  <c r="B88" i="2"/>
  <c r="B89" i="2"/>
  <c r="B90" i="2"/>
  <c r="B91" i="2"/>
  <c r="B92" i="2"/>
  <c r="B112" i="2"/>
  <c r="C79" i="2"/>
  <c r="C74" i="2"/>
  <c r="C75" i="2"/>
  <c r="C76" i="2"/>
  <c r="C77" i="2"/>
  <c r="C78" i="2"/>
  <c r="C71" i="2"/>
  <c r="C72" i="2"/>
  <c r="C73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28" i="2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7" i="1"/>
  <c r="F216" i="1"/>
  <c r="F215" i="1"/>
  <c r="F214" i="1"/>
  <c r="F213" i="1"/>
  <c r="J116" i="2" l="1"/>
  <c r="H116" i="2"/>
  <c r="I116" i="2" s="1"/>
  <c r="H115" i="2"/>
  <c r="I115" i="2" s="1"/>
  <c r="J114" i="2"/>
  <c r="H114" i="2"/>
  <c r="I114" i="2" s="1"/>
  <c r="H113" i="2"/>
  <c r="I113" i="2" s="1"/>
  <c r="J112" i="2"/>
  <c r="H112" i="2"/>
  <c r="I112" i="2" s="1"/>
  <c r="C112" i="2"/>
  <c r="H111" i="2"/>
  <c r="I111" i="2" s="1"/>
  <c r="J110" i="2"/>
  <c r="H110" i="2"/>
  <c r="I110" i="2" s="1"/>
  <c r="H109" i="2"/>
  <c r="I109" i="2" s="1"/>
  <c r="J108" i="2"/>
  <c r="H108" i="2"/>
  <c r="I108" i="2" s="1"/>
  <c r="H107" i="2"/>
  <c r="I107" i="2" s="1"/>
  <c r="J106" i="2"/>
  <c r="H106" i="2"/>
  <c r="I106" i="2" s="1"/>
  <c r="H105" i="2"/>
  <c r="I105" i="2" s="1"/>
  <c r="J104" i="2"/>
  <c r="H104" i="2"/>
  <c r="I104" i="2" s="1"/>
  <c r="H103" i="2"/>
  <c r="I103" i="2" s="1"/>
  <c r="J102" i="2"/>
  <c r="H102" i="2"/>
  <c r="I102" i="2" s="1"/>
  <c r="H101" i="2"/>
  <c r="I101" i="2" s="1"/>
  <c r="J100" i="2"/>
  <c r="H100" i="2"/>
  <c r="I100" i="2" s="1"/>
  <c r="H99" i="2"/>
  <c r="I99" i="2" s="1"/>
  <c r="J98" i="2"/>
  <c r="H98" i="2"/>
  <c r="I98" i="2" s="1"/>
  <c r="H97" i="2"/>
  <c r="I97" i="2" s="1"/>
  <c r="J96" i="2"/>
  <c r="H96" i="2"/>
  <c r="I96" i="2" s="1"/>
  <c r="H95" i="2"/>
  <c r="I95" i="2" s="1"/>
  <c r="J94" i="2"/>
  <c r="H94" i="2"/>
  <c r="I94" i="2" s="1"/>
  <c r="H93" i="2"/>
  <c r="I93" i="2" s="1"/>
  <c r="H92" i="2"/>
  <c r="I92" i="2" s="1"/>
  <c r="J91" i="2"/>
  <c r="H91" i="2"/>
  <c r="I91" i="2" s="1"/>
  <c r="C91" i="2"/>
  <c r="H90" i="2"/>
  <c r="I90" i="2" s="1"/>
  <c r="J89" i="2"/>
  <c r="H89" i="2"/>
  <c r="I89" i="2" s="1"/>
  <c r="H88" i="2"/>
  <c r="I88" i="2" s="1"/>
  <c r="J87" i="2"/>
  <c r="H87" i="2"/>
  <c r="I87" i="2" s="1"/>
  <c r="H86" i="2"/>
  <c r="I86" i="2" s="1"/>
  <c r="J85" i="2"/>
  <c r="H85" i="2"/>
  <c r="I85" i="2" s="1"/>
  <c r="H84" i="2"/>
  <c r="I84" i="2" s="1"/>
  <c r="J83" i="2"/>
  <c r="H83" i="2"/>
  <c r="I83" i="2" s="1"/>
  <c r="H82" i="2"/>
  <c r="I82" i="2" s="1"/>
  <c r="J81" i="2"/>
  <c r="H81" i="2"/>
  <c r="I81" i="2" s="1"/>
  <c r="H80" i="2"/>
  <c r="I80" i="2" s="1"/>
  <c r="F167" i="1" l="1"/>
  <c r="F166" i="1"/>
  <c r="F110" i="1" l="1"/>
  <c r="F146" i="1"/>
  <c r="F147" i="1"/>
  <c r="F143" i="1"/>
  <c r="F144" i="1"/>
  <c r="F145" i="1"/>
  <c r="F142" i="1"/>
  <c r="F141" i="1"/>
  <c r="F207" i="1"/>
  <c r="F127" i="1"/>
  <c r="F126" i="1"/>
  <c r="F125" i="1"/>
  <c r="F124" i="1"/>
  <c r="F190" i="1"/>
  <c r="F172" i="1"/>
  <c r="F169" i="1"/>
  <c r="F196" i="1"/>
  <c r="F192" i="1"/>
  <c r="F194" i="1"/>
  <c r="H74" i="2" l="1"/>
  <c r="I74" i="2" s="1"/>
  <c r="H75" i="2"/>
  <c r="I75" i="2" s="1"/>
  <c r="H76" i="2"/>
  <c r="I76" i="2" s="1"/>
  <c r="H77" i="2"/>
  <c r="I77" i="2" s="1"/>
  <c r="H78" i="2"/>
  <c r="I78" i="2" s="1"/>
  <c r="H79" i="2"/>
  <c r="I79" i="2" s="1"/>
  <c r="F209" i="1"/>
  <c r="F208" i="1"/>
  <c r="F206" i="1"/>
  <c r="F212" i="1"/>
  <c r="F204" i="1"/>
  <c r="F203" i="1"/>
  <c r="F202" i="1"/>
  <c r="F198" i="1"/>
  <c r="F199" i="1"/>
  <c r="F197" i="1"/>
  <c r="F40" i="1" l="1"/>
  <c r="F8" i="1"/>
  <c r="F6" i="1"/>
  <c r="F184" i="1" l="1"/>
  <c r="F73" i="1"/>
  <c r="F58" i="1"/>
  <c r="F13" i="1"/>
  <c r="F25" i="1"/>
  <c r="F14" i="1"/>
  <c r="F159" i="1"/>
  <c r="F26" i="1"/>
  <c r="F59" i="1"/>
  <c r="F24" i="1"/>
  <c r="F50" i="1"/>
  <c r="F158" i="1"/>
  <c r="F100" i="1" l="1"/>
  <c r="F157" i="1"/>
  <c r="F156" i="1"/>
  <c r="B28" i="2" l="1"/>
  <c r="F77" i="1" l="1"/>
  <c r="F123" i="1"/>
  <c r="F122" i="1"/>
  <c r="F104" i="1" l="1"/>
  <c r="F84" i="1" l="1"/>
  <c r="F70" i="1"/>
  <c r="F69" i="1"/>
  <c r="F68" i="1"/>
  <c r="F67" i="1"/>
  <c r="F111" i="1"/>
  <c r="F130" i="1"/>
  <c r="F195" i="1"/>
  <c r="F191" i="1"/>
  <c r="F33" i="1" l="1"/>
  <c r="F113" i="1"/>
  <c r="F114" i="1"/>
  <c r="F187" i="1"/>
  <c r="F186" i="1"/>
  <c r="F165" i="1"/>
  <c r="F160" i="1"/>
  <c r="F161" i="1"/>
  <c r="F163" i="1"/>
  <c r="F164" i="1"/>
  <c r="F155" i="1"/>
  <c r="F154" i="1"/>
  <c r="F134" i="1"/>
  <c r="F211" i="1"/>
  <c r="F76" i="1"/>
  <c r="F92" i="1"/>
  <c r="F91" i="1"/>
  <c r="F85" i="1"/>
  <c r="F74" i="1"/>
  <c r="F51" i="1"/>
  <c r="F49" i="1"/>
  <c r="F36" i="1"/>
  <c r="F37" i="1"/>
  <c r="F4" i="1"/>
  <c r="F5" i="1"/>
  <c r="F10" i="1"/>
  <c r="F11" i="1"/>
  <c r="F12" i="1"/>
  <c r="F185" i="1"/>
  <c r="F43" i="1" l="1"/>
  <c r="F39" i="1"/>
  <c r="F112" i="1"/>
  <c r="F136" i="1"/>
  <c r="F135" i="1"/>
  <c r="F66" i="1"/>
  <c r="F65" i="1"/>
  <c r="F60" i="1"/>
  <c r="F61" i="1"/>
  <c r="F64" i="1"/>
  <c r="F17" i="1"/>
  <c r="F18" i="1"/>
  <c r="F19" i="1"/>
  <c r="F21" i="1"/>
  <c r="F22" i="1"/>
  <c r="F23" i="1"/>
  <c r="F28" i="1"/>
  <c r="H51" i="2"/>
  <c r="I51" i="2" s="1"/>
  <c r="J51" i="2"/>
  <c r="H52" i="2"/>
  <c r="I52" i="2" s="1"/>
  <c r="J52" i="2"/>
  <c r="H53" i="2"/>
  <c r="I53" i="2" s="1"/>
  <c r="J53" i="2"/>
  <c r="H54" i="2"/>
  <c r="I54" i="2" s="1"/>
  <c r="J54" i="2"/>
  <c r="H55" i="2"/>
  <c r="I55" i="2" s="1"/>
  <c r="J55" i="2"/>
  <c r="H56" i="2"/>
  <c r="I56" i="2" s="1"/>
  <c r="J56" i="2"/>
  <c r="H57" i="2"/>
  <c r="I57" i="2" s="1"/>
  <c r="J57" i="2"/>
  <c r="H58" i="2"/>
  <c r="I58" i="2" s="1"/>
  <c r="J58" i="2"/>
  <c r="H59" i="2"/>
  <c r="I59" i="2" s="1"/>
  <c r="J59" i="2"/>
  <c r="H60" i="2"/>
  <c r="I60" i="2" s="1"/>
  <c r="J60" i="2"/>
  <c r="H61" i="2"/>
  <c r="I61" i="2" s="1"/>
  <c r="J61" i="2"/>
  <c r="H62" i="2"/>
  <c r="I62" i="2" s="1"/>
  <c r="J62" i="2"/>
  <c r="H63" i="2"/>
  <c r="I63" i="2" s="1"/>
  <c r="J63" i="2"/>
  <c r="H64" i="2"/>
  <c r="I64" i="2" s="1"/>
  <c r="J64" i="2"/>
  <c r="H65" i="2"/>
  <c r="I65" i="2" s="1"/>
  <c r="J65" i="2"/>
  <c r="H66" i="2"/>
  <c r="I66" i="2" s="1"/>
  <c r="J66" i="2"/>
  <c r="H67" i="2"/>
  <c r="I67" i="2" s="1"/>
  <c r="J67" i="2"/>
  <c r="H68" i="2"/>
  <c r="I68" i="2" s="1"/>
  <c r="J68" i="2"/>
  <c r="H69" i="2"/>
  <c r="I69" i="2" s="1"/>
  <c r="J69" i="2"/>
  <c r="H70" i="2"/>
  <c r="I70" i="2" s="1"/>
  <c r="J70" i="2"/>
  <c r="H71" i="2"/>
  <c r="I71" i="2" s="1"/>
  <c r="J71" i="2"/>
  <c r="H72" i="2"/>
  <c r="I72" i="2" s="1"/>
  <c r="J72" i="2"/>
  <c r="H73" i="2"/>
  <c r="I73" i="2" s="1"/>
  <c r="J73" i="2"/>
  <c r="J79" i="2"/>
  <c r="J29" i="2"/>
  <c r="J30" i="2"/>
  <c r="J31" i="2"/>
  <c r="J32" i="2"/>
  <c r="J33" i="2"/>
  <c r="J34" i="2"/>
  <c r="J35" i="2"/>
  <c r="J37" i="2"/>
  <c r="J38" i="2"/>
  <c r="J39" i="2"/>
  <c r="J40" i="2"/>
  <c r="J41" i="2"/>
  <c r="J42" i="2"/>
  <c r="J43" i="2"/>
  <c r="J44" i="2"/>
  <c r="J45" i="2"/>
  <c r="J46" i="2"/>
  <c r="J47" i="2"/>
  <c r="J48" i="2"/>
  <c r="J50" i="2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28" i="2"/>
  <c r="I28" i="2" s="1"/>
  <c r="F90" i="1"/>
  <c r="F120" i="1"/>
  <c r="F109" i="1"/>
  <c r="F81" i="1"/>
  <c r="F82" i="1"/>
  <c r="F83" i="1"/>
  <c r="F86" i="1"/>
  <c r="F87" i="1"/>
  <c r="F88" i="1"/>
  <c r="F89" i="1"/>
  <c r="F94" i="1"/>
  <c r="F131" i="1"/>
  <c r="F132" i="1"/>
  <c r="F133" i="1"/>
  <c r="F137" i="1"/>
  <c r="F138" i="1"/>
  <c r="F139" i="1"/>
  <c r="F140" i="1"/>
  <c r="F153" i="1"/>
  <c r="F168" i="1"/>
  <c r="F170" i="1"/>
  <c r="F171" i="1"/>
  <c r="F174" i="1"/>
  <c r="F98" i="1"/>
  <c r="F99" i="1"/>
  <c r="F101" i="1"/>
  <c r="F102" i="1"/>
  <c r="F103" i="1"/>
  <c r="F108" i="1"/>
  <c r="F175" i="1"/>
  <c r="F176" i="1"/>
  <c r="F177" i="1"/>
  <c r="F180" i="1"/>
  <c r="F181" i="1"/>
  <c r="F182" i="1"/>
  <c r="F183" i="1"/>
  <c r="F188" i="1"/>
  <c r="F189" i="1"/>
  <c r="F205" i="1"/>
  <c r="F115" i="1"/>
  <c r="F116" i="1"/>
  <c r="F117" i="1"/>
  <c r="F118" i="1"/>
  <c r="F119" i="1"/>
  <c r="F121" i="1"/>
  <c r="F80" i="1"/>
  <c r="F79" i="1"/>
  <c r="F3" i="1"/>
  <c r="F16" i="1"/>
  <c r="F35" i="1"/>
  <c r="F46" i="1"/>
  <c r="F47" i="1"/>
  <c r="F48" i="1"/>
  <c r="F54" i="1"/>
  <c r="F56" i="1"/>
  <c r="F57" i="1"/>
  <c r="F72" i="1"/>
  <c r="C24" i="2" l="1"/>
  <c r="C25" i="2" l="1"/>
</calcChain>
</file>

<file path=xl/sharedStrings.xml><?xml version="1.0" encoding="utf-8"?>
<sst xmlns="http://schemas.openxmlformats.org/spreadsheetml/2006/main" count="431" uniqueCount="394">
  <si>
    <t>代號</t>
    <phoneticPr fontId="1" type="noConversion"/>
  </si>
  <si>
    <t>租借器材名稱</t>
    <phoneticPr fontId="1" type="noConversion"/>
  </si>
  <si>
    <t>標配</t>
    <phoneticPr fontId="1" type="noConversion"/>
  </si>
  <si>
    <t>數量</t>
    <phoneticPr fontId="1" type="noConversion"/>
  </si>
  <si>
    <t>編號</t>
    <phoneticPr fontId="1" type="noConversion"/>
  </si>
  <si>
    <t>點付</t>
    <phoneticPr fontId="1" type="noConversion"/>
  </si>
  <si>
    <t>點收</t>
    <phoneticPr fontId="1" type="noConversion"/>
  </si>
  <si>
    <t>租用金額</t>
    <phoneticPr fontId="1" type="noConversion"/>
  </si>
  <si>
    <t>Canon EF 16-35   F2.8L</t>
    <phoneticPr fontId="1" type="noConversion"/>
  </si>
  <si>
    <t>Canon EF 24-105   F4L IS</t>
    <phoneticPr fontId="1" type="noConversion"/>
  </si>
  <si>
    <t>Canon EF 70-200   F2.8L</t>
    <phoneticPr fontId="1" type="noConversion"/>
  </si>
  <si>
    <t>Metabones EF-E mount T</t>
    <phoneticPr fontId="1" type="noConversion"/>
  </si>
  <si>
    <t>BOTAI Prime2 Tripod kit</t>
    <phoneticPr fontId="1" type="noConversion"/>
  </si>
  <si>
    <t>Libec ALX S8 Kit</t>
    <phoneticPr fontId="1" type="noConversion"/>
  </si>
  <si>
    <t>GOPRO Hero5 Black</t>
    <phoneticPr fontId="1" type="noConversion"/>
  </si>
  <si>
    <t>GOPRO Hero7 Black</t>
    <phoneticPr fontId="1" type="noConversion"/>
  </si>
  <si>
    <t>Aputure VS-5</t>
    <phoneticPr fontId="1" type="noConversion"/>
  </si>
  <si>
    <t>YN 900</t>
    <phoneticPr fontId="1" type="noConversion"/>
  </si>
  <si>
    <t>備註</t>
    <phoneticPr fontId="1" type="noConversion"/>
  </si>
  <si>
    <t>其他 / 周邊</t>
    <phoneticPr fontId="1" type="noConversion"/>
  </si>
  <si>
    <t>C-stand</t>
    <phoneticPr fontId="1" type="noConversion"/>
  </si>
  <si>
    <t>RODE VideoMic</t>
    <phoneticPr fontId="1" type="noConversion"/>
  </si>
  <si>
    <t>RODE NTG4 PLUS +</t>
    <phoneticPr fontId="1" type="noConversion"/>
  </si>
  <si>
    <t>ZOOM H6</t>
    <phoneticPr fontId="1" type="noConversion"/>
  </si>
  <si>
    <t>Canon EF 24-70   F2.8L</t>
    <phoneticPr fontId="1" type="noConversion"/>
  </si>
  <si>
    <t>黑布</t>
    <phoneticPr fontId="1" type="noConversion"/>
  </si>
  <si>
    <t>沙包</t>
    <phoneticPr fontId="1" type="noConversion"/>
  </si>
  <si>
    <t>Redrock 單眼相機專業承架提籠</t>
    <phoneticPr fontId="1" type="noConversion"/>
  </si>
  <si>
    <t>班級 / 姓名</t>
    <phoneticPr fontId="1" type="noConversion"/>
  </si>
  <si>
    <t>聯絡電話</t>
    <phoneticPr fontId="1" type="noConversion"/>
  </si>
  <si>
    <t>（為維護所有年級器材使用平衡，所有器材租借時間最長為1星期）</t>
    <phoneticPr fontId="1" type="noConversion"/>
  </si>
  <si>
    <t>器材用途</t>
    <phoneticPr fontId="1" type="noConversion"/>
  </si>
  <si>
    <t>黎明技術學院 影視傳播系</t>
    <phoneticPr fontId="1" type="noConversion"/>
  </si>
  <si>
    <t>器材借出檢測紀錄</t>
    <phoneticPr fontId="1" type="noConversion"/>
  </si>
  <si>
    <t>器材歸還檢測紀錄</t>
    <phoneticPr fontId="1" type="noConversion"/>
  </si>
  <si>
    <t>檢測管理人簽名：＿＿＿＿＿＿＿＿＿</t>
    <phoneticPr fontId="1" type="noConversion"/>
  </si>
  <si>
    <t>借出與歸還檢測</t>
    <phoneticPr fontId="1" type="noConversion"/>
  </si>
  <si>
    <t>Ａ聯</t>
    <phoneticPr fontId="1" type="noConversion"/>
  </si>
  <si>
    <t>聯絡人資料</t>
    <phoneticPr fontId="1" type="noConversion"/>
  </si>
  <si>
    <t>租金</t>
    <phoneticPr fontId="1" type="noConversion"/>
  </si>
  <si>
    <t>現場加收器材費用</t>
    <phoneticPr fontId="1" type="noConversion"/>
  </si>
  <si>
    <t>保證金 10%</t>
    <phoneticPr fontId="1" type="noConversion"/>
  </si>
  <si>
    <t>保證金（租金10％）</t>
  </si>
  <si>
    <t>是否違反器材借用規定</t>
  </si>
  <si>
    <t>SONY a7R</t>
    <phoneticPr fontId="1" type="noConversion"/>
  </si>
  <si>
    <t>SONY a7S</t>
    <phoneticPr fontId="1" type="noConversion"/>
  </si>
  <si>
    <t>SONY a73</t>
    <phoneticPr fontId="1" type="noConversion"/>
  </si>
  <si>
    <t>SONY FE 18-200  F3.5-4.5</t>
    <phoneticPr fontId="1" type="noConversion"/>
  </si>
  <si>
    <t>SONY FE 24-240  F3.5-6.3 OSS</t>
    <phoneticPr fontId="1" type="noConversion"/>
  </si>
  <si>
    <t>SONY FE 24-105  F4</t>
    <phoneticPr fontId="1" type="noConversion"/>
  </si>
  <si>
    <t>Metabones EF mount – E mount</t>
    <phoneticPr fontId="1" type="noConversion"/>
  </si>
  <si>
    <t>Commlite  EF mount – E mount</t>
    <phoneticPr fontId="1" type="noConversion"/>
  </si>
  <si>
    <t>E-IMAGE GA752</t>
    <phoneticPr fontId="1" type="noConversion"/>
  </si>
  <si>
    <t>Cam Gear v12</t>
    <phoneticPr fontId="1" type="noConversion"/>
  </si>
  <si>
    <t>DJI RONIN S</t>
    <phoneticPr fontId="1" type="noConversion"/>
  </si>
  <si>
    <t>Panasonic AG-HPX250</t>
    <phoneticPr fontId="1" type="noConversion"/>
  </si>
  <si>
    <t>SONY Z150</t>
    <phoneticPr fontId="1" type="noConversion"/>
  </si>
  <si>
    <t>標配NP F-970電池x2、充電器</t>
    <phoneticPr fontId="1" type="noConversion"/>
  </si>
  <si>
    <t>SONY PXW-FS7</t>
    <phoneticPr fontId="1" type="noConversion"/>
  </si>
  <si>
    <t>BESTVIEW S21 （21吋）</t>
    <phoneticPr fontId="1" type="noConversion"/>
  </si>
  <si>
    <t>PELICAN 攜帶箱</t>
    <phoneticPr fontId="1" type="noConversion"/>
  </si>
  <si>
    <t>V掛電池</t>
    <phoneticPr fontId="1" type="noConversion"/>
  </si>
  <si>
    <t>充電器</t>
    <phoneticPr fontId="1" type="noConversion"/>
  </si>
  <si>
    <t>ＨＭＩ</t>
    <phoneticPr fontId="1" type="noConversion"/>
  </si>
  <si>
    <t>HMI 1.2K</t>
    <phoneticPr fontId="1" type="noConversion"/>
  </si>
  <si>
    <t>整流器、電源動力線、電源連接線</t>
    <phoneticPr fontId="1" type="noConversion"/>
  </si>
  <si>
    <t>Aputure 300DII</t>
    <phoneticPr fontId="1" type="noConversion"/>
  </si>
  <si>
    <t>無線麥克風</t>
    <phoneticPr fontId="1" type="noConversion"/>
  </si>
  <si>
    <t>接收器x1、發射器x2、mic線、3.5對3.5、3.5對XLR</t>
    <phoneticPr fontId="1" type="noConversion"/>
  </si>
  <si>
    <t>Aputure 300X</t>
    <phoneticPr fontId="1" type="noConversion"/>
  </si>
  <si>
    <t>四尺全彩魔光管燈 PavoTube II 30X</t>
    <phoneticPr fontId="1" type="noConversion"/>
  </si>
  <si>
    <t>接收器、發射器</t>
    <phoneticPr fontId="1" type="noConversion"/>
  </si>
  <si>
    <t>1_1</t>
    <phoneticPr fontId="1" type="noConversion"/>
  </si>
  <si>
    <t>1_2</t>
    <phoneticPr fontId="1" type="noConversion"/>
  </si>
  <si>
    <t>□ 是，原因：
□ 否</t>
    <phoneticPr fontId="1" type="noConversion"/>
  </si>
  <si>
    <t>＊請務必提供拍片企劃書作為附件
    並確認前置作業已完成。</t>
    <phoneticPr fontId="1" type="noConversion"/>
  </si>
  <si>
    <t>需政府考照、高階器材加收費用</t>
    <phoneticPr fontId="1" type="noConversion"/>
  </si>
  <si>
    <t>Aputure Fresnel 2X 變焦聚光鏡</t>
    <phoneticPr fontId="1" type="noConversion"/>
  </si>
  <si>
    <t>檢測學生簽名：＿＿＿＿＿＿＿＿＿＿</t>
    <phoneticPr fontId="1" type="noConversion"/>
  </si>
  <si>
    <t>檢測學生簽名：＿＿＿＿＿＿＿＿＿＿</t>
    <phoneticPr fontId="1" type="noConversion"/>
  </si>
  <si>
    <t>白布</t>
    <phoneticPr fontId="1" type="noConversion"/>
  </si>
  <si>
    <t>線性滑軌</t>
    <phoneticPr fontId="1" type="noConversion"/>
  </si>
  <si>
    <t>業務型攝影機</t>
    <phoneticPr fontId="1" type="noConversion"/>
  </si>
  <si>
    <t>電影電視攝影機</t>
    <phoneticPr fontId="1" type="noConversion"/>
  </si>
  <si>
    <t>Jenova TW-892L （中型）</t>
    <phoneticPr fontId="1" type="noConversion"/>
  </si>
  <si>
    <t>燈紙 - white Diffusion</t>
    <phoneticPr fontId="1" type="noConversion"/>
  </si>
  <si>
    <t>標配</t>
    <phoneticPr fontId="1" type="noConversion"/>
  </si>
  <si>
    <t>LP-E6型電池</t>
    <phoneticPr fontId="1" type="noConversion"/>
  </si>
  <si>
    <t>兔毛、防風罩、Boom竿</t>
    <phoneticPr fontId="1" type="noConversion"/>
  </si>
  <si>
    <t>映齊 攝影高台組</t>
    <phoneticPr fontId="1" type="noConversion"/>
  </si>
  <si>
    <t>代號</t>
    <phoneticPr fontId="1" type="noConversion"/>
  </si>
  <si>
    <t>租借器材名稱</t>
    <phoneticPr fontId="1" type="noConversion"/>
  </si>
  <si>
    <t>租用金額</t>
    <phoneticPr fontId="1" type="noConversion"/>
  </si>
  <si>
    <t>保證金 10%</t>
    <phoneticPr fontId="1" type="noConversion"/>
  </si>
  <si>
    <t>備註</t>
    <phoneticPr fontId="1" type="noConversion"/>
  </si>
  <si>
    <t>攝影</t>
    <phoneticPr fontId="1" type="noConversion"/>
  </si>
  <si>
    <t>相機</t>
    <phoneticPr fontId="1" type="noConversion"/>
  </si>
  <si>
    <t>Canon EOS 5D MarkⅢ</t>
    <phoneticPr fontId="1" type="noConversion"/>
  </si>
  <si>
    <t>LP-E6型電池x2 專用充電座 x1</t>
    <phoneticPr fontId="1" type="noConversion"/>
  </si>
  <si>
    <t>Canon 用充電座 x1</t>
    <phoneticPr fontId="1" type="noConversion"/>
  </si>
  <si>
    <t>鏡頭</t>
    <phoneticPr fontId="1" type="noConversion"/>
  </si>
  <si>
    <t>SONY E PZ 28-135mm （配FS7）</t>
    <phoneticPr fontId="1" type="noConversion"/>
  </si>
  <si>
    <t>XEEN 電影鏡頭組</t>
    <phoneticPr fontId="1" type="noConversion"/>
  </si>
  <si>
    <t>16mm、24mm、35mm、50mm、85mm 各1、攜帶箱</t>
    <phoneticPr fontId="1" type="noConversion"/>
  </si>
  <si>
    <t>鏡頭轉接環</t>
    <phoneticPr fontId="1" type="noConversion"/>
  </si>
  <si>
    <t xml:space="preserve">Accsoon cineeye 2s pro 雙頻無線圖傳 </t>
    <phoneticPr fontId="1" type="noConversion"/>
  </si>
  <si>
    <t>接收器x1、發射器x1、天線x8</t>
    <phoneticPr fontId="1" type="noConversion"/>
  </si>
  <si>
    <t>跟焦器</t>
    <phoneticPr fontId="1" type="noConversion"/>
  </si>
  <si>
    <t>TILTA 原力M無線跟焦器</t>
    <phoneticPr fontId="1" type="noConversion"/>
  </si>
  <si>
    <t>腳架</t>
    <phoneticPr fontId="1" type="noConversion"/>
  </si>
  <si>
    <t>運動攝影機</t>
    <phoneticPr fontId="1" type="noConversion"/>
  </si>
  <si>
    <t>TYPE C充電線、小雲台*2、防水殼*1、螺絲*1</t>
    <phoneticPr fontId="1" type="noConversion"/>
  </si>
  <si>
    <t>穩定器</t>
    <phoneticPr fontId="1" type="noConversion"/>
  </si>
  <si>
    <t>閃光燈</t>
    <phoneticPr fontId="1" type="noConversion"/>
  </si>
  <si>
    <t>Godox TT685   閃光燈</t>
    <phoneticPr fontId="1" type="noConversion"/>
  </si>
  <si>
    <t>監視器</t>
    <phoneticPr fontId="1" type="noConversion"/>
  </si>
  <si>
    <t>魔術手臂</t>
    <phoneticPr fontId="1" type="noConversion"/>
  </si>
  <si>
    <t>攜行袋 / 箱</t>
    <phoneticPr fontId="1" type="noConversion"/>
  </si>
  <si>
    <t>Jenova NS-115XL （大）</t>
    <phoneticPr fontId="1" type="noConversion"/>
  </si>
  <si>
    <t>Jenova NS-115L （小）</t>
    <phoneticPr fontId="1" type="noConversion"/>
  </si>
  <si>
    <t>Lowepro 相機側背包</t>
    <phoneticPr fontId="1" type="noConversion"/>
  </si>
  <si>
    <t>空拍機PHANTOM 4 PRO</t>
    <phoneticPr fontId="1" type="noConversion"/>
  </si>
  <si>
    <t>SD卡</t>
    <phoneticPr fontId="1" type="noConversion"/>
  </si>
  <si>
    <t>鎢絲燈</t>
    <phoneticPr fontId="1" type="noConversion"/>
  </si>
  <si>
    <t>Dedolight DLHM4-300 （組）</t>
    <phoneticPr fontId="1" type="noConversion"/>
  </si>
  <si>
    <t>LED 燈</t>
    <phoneticPr fontId="1" type="noConversion"/>
  </si>
  <si>
    <t>三合一充電器</t>
    <phoneticPr fontId="1" type="noConversion"/>
  </si>
  <si>
    <t>CoolCam 516AS 雙色溫補光棒燈</t>
    <phoneticPr fontId="1" type="noConversion"/>
  </si>
  <si>
    <t>SEKONIC L-858D無線觸發測光錶</t>
    <phoneticPr fontId="1" type="noConversion"/>
  </si>
  <si>
    <t>二尺全彩魔光管燈 PavoTube II 30X</t>
    <phoneticPr fontId="1" type="noConversion"/>
  </si>
  <si>
    <t>Aputure Light Domm ll 柔光罩</t>
    <phoneticPr fontId="1" type="noConversion"/>
  </si>
  <si>
    <t>Aputure Lantern 燈籠罩</t>
    <phoneticPr fontId="1" type="noConversion"/>
  </si>
  <si>
    <t>電源線</t>
    <phoneticPr fontId="1" type="noConversion"/>
  </si>
  <si>
    <t>CA-3-30一體式燈管3孔連接線</t>
    <phoneticPr fontId="1" type="noConversion"/>
  </si>
  <si>
    <t>旗板框</t>
    <phoneticPr fontId="1" type="noConversion"/>
  </si>
  <si>
    <t>七號竿、芭樂頭</t>
    <phoneticPr fontId="1" type="noConversion"/>
  </si>
  <si>
    <t>鋁合金腳架</t>
    <phoneticPr fontId="1" type="noConversion"/>
  </si>
  <si>
    <t>Ｃ型夾</t>
    <phoneticPr fontId="1" type="noConversion"/>
  </si>
  <si>
    <t>燈紙 - C.T.B</t>
    <phoneticPr fontId="1" type="noConversion"/>
  </si>
  <si>
    <t>燈紙 - C.T.O</t>
    <phoneticPr fontId="1" type="noConversion"/>
  </si>
  <si>
    <t>背景架-伸縮桿（四節）</t>
    <phoneticPr fontId="1" type="noConversion"/>
  </si>
  <si>
    <t>機上Mic</t>
    <phoneticPr fontId="1" type="noConversion"/>
  </si>
  <si>
    <t>自備9V電池</t>
    <phoneticPr fontId="1" type="noConversion"/>
  </si>
  <si>
    <t>RODE WIRELESS GO一對一</t>
    <phoneticPr fontId="1" type="noConversion"/>
  </si>
  <si>
    <t>RODE WIRELESS GO一對二</t>
    <phoneticPr fontId="1" type="noConversion"/>
  </si>
  <si>
    <t>COMICA WM200A （１對２）</t>
    <phoneticPr fontId="1" type="noConversion"/>
  </si>
  <si>
    <t>Sennheiser AVX-ME2（１對１）</t>
    <phoneticPr fontId="1" type="noConversion"/>
  </si>
  <si>
    <t>手握麥克風、接收器、發射器、mic線、micor USB、麥克風夾</t>
    <phoneticPr fontId="1" type="noConversion"/>
  </si>
  <si>
    <t>SONY UWP-D21 領夾式（1對1)</t>
    <phoneticPr fontId="1" type="noConversion"/>
  </si>
  <si>
    <t>3號AA充電電池 （一盒4顆）</t>
    <phoneticPr fontId="1" type="noConversion"/>
  </si>
  <si>
    <t>充電器*1</t>
    <phoneticPr fontId="1" type="noConversion"/>
  </si>
  <si>
    <t>軌道台車組</t>
    <phoneticPr fontId="1" type="noConversion"/>
  </si>
  <si>
    <t>台車、推把、木塊</t>
    <phoneticPr fontId="1" type="noConversion"/>
  </si>
  <si>
    <t>直軌</t>
    <phoneticPr fontId="1" type="noConversion"/>
  </si>
  <si>
    <t>彎軌</t>
    <phoneticPr fontId="1" type="noConversion"/>
  </si>
  <si>
    <t>場記版</t>
    <phoneticPr fontId="1" type="noConversion"/>
  </si>
  <si>
    <t>排插延長線</t>
    <phoneticPr fontId="1" type="noConversion"/>
  </si>
  <si>
    <t>蘋果箱</t>
    <phoneticPr fontId="1" type="noConversion"/>
  </si>
  <si>
    <t>推車</t>
    <phoneticPr fontId="1" type="noConversion"/>
  </si>
  <si>
    <t>FIZ控制手輪x1、無限手柄x2（左、右）、無限馬達x2、D-TAP F550、
D-TAP、Cable FX-B01、TILTA配件</t>
    <phoneticPr fontId="1" type="noConversion"/>
  </si>
  <si>
    <t>BPU60</t>
  </si>
  <si>
    <t>BPU30</t>
  </si>
  <si>
    <t>充電器</t>
  </si>
  <si>
    <t>XQD記憶卡</t>
    <phoneticPr fontId="1" type="noConversion"/>
  </si>
  <si>
    <t>blackmagic(5吋)</t>
    <phoneticPr fontId="1" type="noConversion"/>
  </si>
  <si>
    <t>大力夾</t>
    <phoneticPr fontId="1" type="noConversion"/>
  </si>
  <si>
    <r>
      <t>借用租金</t>
    </r>
    <r>
      <rPr>
        <sz val="11"/>
        <color rgb="FFFF0000"/>
        <rFont val="標楷體"/>
        <family val="4"/>
        <charset val="136"/>
      </rPr>
      <t>（總額上限$25000）</t>
    </r>
    <phoneticPr fontId="1" type="noConversion"/>
  </si>
  <si>
    <t>動力線</t>
    <phoneticPr fontId="1" type="noConversion"/>
  </si>
  <si>
    <t>反光板(小)</t>
    <phoneticPr fontId="1" type="noConversion"/>
  </si>
  <si>
    <t>反光板(大)</t>
    <phoneticPr fontId="1" type="noConversion"/>
  </si>
  <si>
    <t>DJI MINI 2</t>
    <phoneticPr fontId="1" type="noConversion"/>
  </si>
  <si>
    <t>PAVOTUBE II 30X 檔板格柵</t>
    <phoneticPr fontId="1" type="noConversion"/>
  </si>
  <si>
    <t>支撐板、葉片、網格</t>
    <phoneticPr fontId="1" type="noConversion"/>
  </si>
  <si>
    <t>全彩魔光燈泡 PAVOBULB 10C 4KIT</t>
    <phoneticPr fontId="1" type="noConversion"/>
  </si>
  <si>
    <t>適配器、電源線</t>
    <phoneticPr fontId="1" type="noConversion"/>
  </si>
  <si>
    <t>NANLITE MIXPANEL 150 板燈</t>
    <phoneticPr fontId="1" type="noConversion"/>
  </si>
  <si>
    <t xml:space="preserve">TERIS TS-100CF-Q </t>
    <phoneticPr fontId="1" type="noConversion"/>
  </si>
  <si>
    <t>遮光罩</t>
    <phoneticPr fontId="1" type="noConversion"/>
  </si>
  <si>
    <t>ACCSOON CINEVIEW SE</t>
    <phoneticPr fontId="1" type="noConversion"/>
  </si>
  <si>
    <t>Aputure MC 4-Light Travel Kit</t>
    <phoneticPr fontId="1" type="noConversion"/>
  </si>
  <si>
    <t>塑膠柔光罩x2、無線充電箱、電源線、配適器 、Type-C 充電線、魔術貼x4、球型雲台x2、螺母x2</t>
    <phoneticPr fontId="1" type="noConversion"/>
  </si>
  <si>
    <t>SONY ILME-FX3</t>
    <phoneticPr fontId="1" type="noConversion"/>
  </si>
  <si>
    <t xml:space="preserve">SONY FE 70-200mm F2.8 GM II </t>
    <phoneticPr fontId="1" type="noConversion"/>
  </si>
  <si>
    <t>SONY FE 24-70mm F2.8 GM II</t>
    <phoneticPr fontId="1" type="noConversion"/>
  </si>
  <si>
    <t>標配電池x1、充電座x1</t>
    <phoneticPr fontId="1" type="noConversion"/>
  </si>
  <si>
    <t>標配電池x2、充電座x1</t>
    <phoneticPr fontId="1" type="noConversion"/>
  </si>
  <si>
    <t>SONY A74 ILCE-7M4</t>
    <phoneticPr fontId="1" type="noConversion"/>
  </si>
  <si>
    <t>GOPRO HERO10 BLACK</t>
    <phoneticPr fontId="1" type="noConversion"/>
  </si>
  <si>
    <t>電池x1、曲面自黏式固定座x1、 固定扣、手轉螺絲、Type-C</t>
    <phoneticPr fontId="1" type="noConversion"/>
  </si>
  <si>
    <t>ZOOM H8</t>
    <phoneticPr fontId="1" type="noConversion"/>
  </si>
  <si>
    <t>標配電池x1、專用充電座x1、Type-C、XLR握把裝置、配件接腳套件（配件接腳*1、配件接腳板*1、螺絲*4）</t>
    <phoneticPr fontId="1" type="noConversion"/>
  </si>
  <si>
    <t>PavoBulb 10C x4、磁性底座適配器x2、線控器x2、USB-Type C x2、AC數據線、通配器x2、吸盤搖椅x4</t>
    <phoneticPr fontId="1" type="noConversion"/>
  </si>
  <si>
    <t>□ 有狀況，說明：</t>
    <phoneticPr fontId="1" type="noConversion"/>
  </si>
  <si>
    <t>□ 有狀況，說明：</t>
    <phoneticPr fontId="1" type="noConversion"/>
  </si>
  <si>
    <t>□ 器材完好無狀況</t>
    <phoneticPr fontId="1" type="noConversion"/>
  </si>
  <si>
    <t>□ 器材完好無狀況</t>
    <phoneticPr fontId="1" type="noConversion"/>
  </si>
  <si>
    <t>A7R/A7S 電池</t>
    <phoneticPr fontId="1" type="noConversion"/>
  </si>
  <si>
    <t>SONY FE 90mm F2.8 G Macro OSS</t>
    <phoneticPr fontId="1" type="noConversion"/>
  </si>
  <si>
    <t>電池</t>
    <phoneticPr fontId="1" type="noConversion"/>
  </si>
  <si>
    <t>Panasonic AG-HPX250 電池充電器</t>
  </si>
  <si>
    <t>Panasonic AG-HPX250 電池</t>
  </si>
  <si>
    <t>F570電池</t>
  </si>
  <si>
    <t>F770電池</t>
    <phoneticPr fontId="1" type="noConversion"/>
  </si>
  <si>
    <t>F990電池</t>
    <phoneticPr fontId="1" type="noConversion"/>
  </si>
  <si>
    <t>Ｖ掛充電器</t>
  </si>
  <si>
    <t>D-TAP 一分四</t>
    <phoneticPr fontId="1" type="noConversion"/>
  </si>
  <si>
    <t>轉播</t>
    <phoneticPr fontId="1" type="noConversion"/>
  </si>
  <si>
    <t>TALLY BOX TB-5 燈訊轉換器</t>
    <phoneticPr fontId="1" type="noConversion"/>
  </si>
  <si>
    <t>Hugfree 攜帶箱</t>
    <phoneticPr fontId="1" type="noConversion"/>
  </si>
  <si>
    <t>HDMI線 大轉大</t>
    <phoneticPr fontId="1" type="noConversion"/>
  </si>
  <si>
    <t>HDMI線 大轉中</t>
    <phoneticPr fontId="1" type="noConversion"/>
  </si>
  <si>
    <t>HDMI線 大轉小</t>
    <phoneticPr fontId="1" type="noConversion"/>
  </si>
  <si>
    <t>SDI線 大轉小</t>
    <phoneticPr fontId="1" type="noConversion"/>
  </si>
  <si>
    <t>ARRI 650w</t>
    <phoneticPr fontId="1" type="noConversion"/>
  </si>
  <si>
    <t>ARRI 1000w</t>
    <phoneticPr fontId="1" type="noConversion"/>
  </si>
  <si>
    <t>T5燈管_2尺 （白）</t>
    <phoneticPr fontId="1" type="noConversion"/>
  </si>
  <si>
    <t>T5燈管_2尺 （暖白）</t>
    <phoneticPr fontId="1" type="noConversion"/>
  </si>
  <si>
    <t>T5燈管_4尺 （白）</t>
    <phoneticPr fontId="1" type="noConversion"/>
  </si>
  <si>
    <t>T5燈管_4尺 （暖白）</t>
    <phoneticPr fontId="1" type="noConversion"/>
  </si>
  <si>
    <t>XLR音源線 (3P)</t>
    <phoneticPr fontId="1" type="noConversion"/>
  </si>
  <si>
    <t>XLR音源線 (5P)</t>
    <phoneticPr fontId="1" type="noConversion"/>
  </si>
  <si>
    <t>萬腳</t>
    <phoneticPr fontId="1" type="noConversion"/>
  </si>
  <si>
    <t>搖臂</t>
    <phoneticPr fontId="1" type="noConversion"/>
  </si>
  <si>
    <t>化妝鏡</t>
    <phoneticPr fontId="1" type="noConversion"/>
  </si>
  <si>
    <t>煙機</t>
    <phoneticPr fontId="1" type="noConversion"/>
  </si>
  <si>
    <t>收音</t>
    <phoneticPr fontId="1" type="noConversion"/>
  </si>
  <si>
    <t>D-TAP T0 DC</t>
    <phoneticPr fontId="1" type="noConversion"/>
  </si>
  <si>
    <t>D-TAP TO F550</t>
    <phoneticPr fontId="1" type="noConversion"/>
  </si>
  <si>
    <t>D-TAP TO FZ100</t>
    <phoneticPr fontId="1" type="noConversion"/>
  </si>
  <si>
    <t>Panasonic AG-MC200 機上MIC (XLR)</t>
    <phoneticPr fontId="1" type="noConversion"/>
  </si>
  <si>
    <t>BOYA 相機專用指向型麥克風 (3.5mm)</t>
    <phoneticPr fontId="1" type="noConversion"/>
  </si>
  <si>
    <t>Elinchrom棚燈</t>
    <phoneticPr fontId="1" type="noConversion"/>
  </si>
  <si>
    <t>Elinchrom棚燈閃套組</t>
    <phoneticPr fontId="1" type="noConversion"/>
  </si>
  <si>
    <t>無影罩＊２</t>
    <phoneticPr fontId="1" type="noConversion"/>
  </si>
  <si>
    <t>Cactus V6 II  無線閃燈觸發器</t>
    <phoneticPr fontId="1" type="noConversion"/>
  </si>
  <si>
    <t>Elinchrom－棚燈腳架</t>
    <phoneticPr fontId="1" type="noConversion"/>
  </si>
  <si>
    <t>Elinchrom　專用無影罩</t>
    <phoneticPr fontId="1" type="noConversion"/>
  </si>
  <si>
    <t>萬象雲台(球型/活動型)</t>
    <phoneticPr fontId="1" type="noConversion"/>
  </si>
  <si>
    <t>Elinchrom－無線觸發器（棚燈）</t>
    <phoneticPr fontId="1" type="noConversion"/>
  </si>
  <si>
    <t>Elinchrom－束光罩　（豬鼻子）</t>
    <phoneticPr fontId="1" type="noConversion"/>
  </si>
  <si>
    <t>Elinchrom－反射罩</t>
    <phoneticPr fontId="1" type="noConversion"/>
  </si>
  <si>
    <t>Elinchrom－蜂巢</t>
    <phoneticPr fontId="1" type="noConversion"/>
  </si>
  <si>
    <t>DJI RS3 PRO 專業套裝</t>
    <phoneticPr fontId="1" type="noConversion"/>
  </si>
  <si>
    <t>DJI POCKET 2 口袋雲台相機</t>
    <phoneticPr fontId="1" type="noConversion"/>
  </si>
  <si>
    <t>KUPO 20"可調式旗板腳架(C-stand)</t>
    <phoneticPr fontId="1" type="noConversion"/>
  </si>
  <si>
    <t>NANLITE FORZA 60</t>
    <phoneticPr fontId="1" type="noConversion"/>
  </si>
  <si>
    <t>Keystone 60W</t>
    <phoneticPr fontId="1" type="noConversion"/>
  </si>
  <si>
    <t>Shure SM58</t>
    <phoneticPr fontId="1" type="noConversion"/>
  </si>
  <si>
    <t>對應課程：＿＿＿＿＿＿</t>
    <phoneticPr fontId="1" type="noConversion"/>
  </si>
  <si>
    <t>ATEM 1ME Panel</t>
  </si>
  <si>
    <t>Blackmagic SmartView 4K 12G</t>
  </si>
  <si>
    <t>Datavideo ITC 100</t>
  </si>
  <si>
    <t>AUSU 4 Ports Router</t>
  </si>
  <si>
    <t>Blackmagic GPI and Tally interface</t>
  </si>
  <si>
    <t>Blackmagic HyperDeck Studio HD Plus</t>
  </si>
  <si>
    <t>需搭導播機</t>
  </si>
  <si>
    <t>Behringer AMP800</t>
  </si>
  <si>
    <t>AJA 3GAMA  3G-SDI Analog Audio Embed/Disembed</t>
  </si>
  <si>
    <t>AJA Hi 5 Converter</t>
  </si>
  <si>
    <t>AJA ROI-HDMI CONVERTER</t>
  </si>
  <si>
    <t>MOMA T1000 intercom</t>
  </si>
  <si>
    <t>Hollyland 2/4 Wire Converter</t>
  </si>
  <si>
    <t>D-Link DGS-105  RJ45 Hub (5 Ports)</t>
  </si>
  <si>
    <t>標配:電源線</t>
  </si>
  <si>
    <t>需搭指定TD</t>
  </si>
  <si>
    <t>需搭配ATEM</t>
  </si>
  <si>
    <t>標配:USB to Type C</t>
  </si>
  <si>
    <t>標配:電源線, 90度SDI頭*2</t>
  </si>
  <si>
    <t>標配:變壓器 耳頸麥 控台燈</t>
  </si>
  <si>
    <t>標配:變壓器</t>
  </si>
  <si>
    <t>標配:USB 2.0</t>
  </si>
  <si>
    <t>標配:變壓器,子機*4,USB to Type C *4,天線*3,Tallyface*1,Tally燈*4,Tally線*4,耳機*5,Tally 25Pin線*1</t>
  </si>
  <si>
    <t>需搭MOMA T1000</t>
  </si>
  <si>
    <t>需搭2/4 Wire</t>
  </si>
  <si>
    <t>需搭攝影機.重腳</t>
    <phoneticPr fontId="1" type="noConversion"/>
  </si>
  <si>
    <t>3.5 to 6.3 轉接頭</t>
    <phoneticPr fontId="1" type="noConversion"/>
  </si>
  <si>
    <t>Shure SRH440 耳機</t>
    <phoneticPr fontId="1" type="noConversion"/>
  </si>
  <si>
    <t>使用人員需認證</t>
    <phoneticPr fontId="1" type="noConversion"/>
  </si>
  <si>
    <t>需搭導播機</t>
    <phoneticPr fontId="1" type="noConversion"/>
  </si>
  <si>
    <t>需搭intercom主機</t>
    <phoneticPr fontId="1" type="noConversion"/>
  </si>
  <si>
    <t>無線圖傳</t>
    <phoneticPr fontId="1" type="noConversion"/>
  </si>
  <si>
    <t>Intercom 子機耳機組 (一組六個子機)</t>
    <phoneticPr fontId="1" type="noConversion"/>
  </si>
  <si>
    <t>標配:Tally燈*9 , Tally線*11
耳機N+1</t>
    <phoneticPr fontId="1" type="noConversion"/>
  </si>
  <si>
    <t>Blackmagic Mini Converter SDI to Audio 4K  4CH</t>
    <phoneticPr fontId="1" type="noConversion"/>
  </si>
  <si>
    <t>標配:變壓器.AES 4in 4out</t>
    <phoneticPr fontId="1" type="noConversion"/>
  </si>
  <si>
    <t>轉
播</t>
    <phoneticPr fontId="1" type="noConversion"/>
  </si>
  <si>
    <t>ATEM 4 M/E Constellation HD 導播機</t>
  </si>
  <si>
    <t>Stream Deck 小控盤</t>
  </si>
  <si>
    <t>Decimator Design MD-HX Converter 紅蜘蛛</t>
  </si>
  <si>
    <t>RJ45 TO XLR 線</t>
  </si>
  <si>
    <t>XLR 5pin to XLR 3Pin 線</t>
  </si>
  <si>
    <t>SDI + 5PIN XLR + 電源 複合線 65M</t>
  </si>
  <si>
    <t>SDI + 5PIN XLR + 電源 複合線 50M</t>
  </si>
  <si>
    <t>Plus in 1833s SDI 50m（咖啡色）</t>
    <phoneticPr fontId="1" type="noConversion"/>
  </si>
  <si>
    <t>Plus in 1833s SDI 30m（咖啡色）</t>
    <phoneticPr fontId="1" type="noConversion"/>
  </si>
  <si>
    <t>Plus in 1833s SDI 20m（咖啡色）</t>
    <phoneticPr fontId="1" type="noConversion"/>
  </si>
  <si>
    <t>Plus in 1833s SDI 10m（咖啡色）</t>
    <phoneticPr fontId="1" type="noConversion"/>
  </si>
  <si>
    <t>Plus in 1833s SDI 70m（咖啡色）</t>
    <phoneticPr fontId="1" type="noConversion"/>
  </si>
  <si>
    <t>Dolly腳</t>
  </si>
  <si>
    <t>課程名稱：＿＿＿＿＿＿</t>
    <phoneticPr fontId="1" type="noConversion"/>
  </si>
  <si>
    <t>Datavideo HS 1300 導播機</t>
  </si>
  <si>
    <t>Datavideo HS 3200 導播機</t>
  </si>
  <si>
    <t>Datavideo HP-1 耳機</t>
  </si>
  <si>
    <t>Superlex  HD681F 耳機</t>
  </si>
  <si>
    <t>Steinberg UR22 MKII 錄音介面</t>
  </si>
  <si>
    <t>Datavideo DAC-70 影像格式轉換器</t>
  </si>
  <si>
    <t>Datavideo DAC-8P SDI-HDMI 轉換器</t>
  </si>
  <si>
    <t>Blackmagic Micro Converter BiDirectiona 3G 雙向轉換器</t>
  </si>
  <si>
    <t>AJA HELO H.264 影音串流盒</t>
  </si>
  <si>
    <t>AJA U-TAP 擷取卡</t>
  </si>
  <si>
    <t>Avermedia 實況視訊擷取盒</t>
  </si>
  <si>
    <t>Cat.6a RJ45網路線</t>
  </si>
  <si>
    <t>授課教師簽名：</t>
    <phoneticPr fontId="1" type="noConversion"/>
  </si>
  <si>
    <t>授課教師簽名：</t>
    <phoneticPr fontId="1" type="noConversion"/>
  </si>
  <si>
    <t>負責教師簽名：</t>
    <phoneticPr fontId="1" type="noConversion"/>
  </si>
  <si>
    <t>2_1</t>
    <phoneticPr fontId="1" type="noConversion"/>
  </si>
  <si>
    <t>3_1</t>
    <phoneticPr fontId="1" type="noConversion"/>
  </si>
  <si>
    <t>A7R/A7S 電池充電器</t>
    <phoneticPr fontId="1" type="noConversion"/>
  </si>
  <si>
    <t>F970電池</t>
    <phoneticPr fontId="1" type="noConversion"/>
  </si>
  <si>
    <t>Tamrow 10-24</t>
    <phoneticPr fontId="1" type="noConversion"/>
  </si>
  <si>
    <t>Tamrow 70-300</t>
    <phoneticPr fontId="1" type="noConversion"/>
  </si>
  <si>
    <t>Tamrow 16-300</t>
    <phoneticPr fontId="1" type="noConversion"/>
  </si>
  <si>
    <t>空拍機</t>
    <phoneticPr fontId="1" type="noConversion"/>
  </si>
  <si>
    <t>3號AA充電器</t>
    <phoneticPr fontId="1" type="noConversion"/>
  </si>
  <si>
    <t>SDI線 大轉大</t>
    <phoneticPr fontId="1" type="noConversion"/>
  </si>
  <si>
    <t>HDMI線 中轉小</t>
    <phoneticPr fontId="1" type="noConversion"/>
  </si>
  <si>
    <t>攝影承架組</t>
    <phoneticPr fontId="1" type="noConversion"/>
  </si>
  <si>
    <t>線材</t>
    <phoneticPr fontId="1" type="noConversion"/>
  </si>
  <si>
    <t>64G/256G</t>
    <phoneticPr fontId="1" type="noConversion"/>
  </si>
  <si>
    <t>燈管</t>
    <phoneticPr fontId="1" type="noConversion"/>
  </si>
  <si>
    <t>T5燈管電源線</t>
    <phoneticPr fontId="1" type="noConversion"/>
  </si>
  <si>
    <t>讀卡機</t>
    <phoneticPr fontId="1" type="noConversion"/>
  </si>
  <si>
    <t>Intercom 專用麥克風(XLR)</t>
    <phoneticPr fontId="1" type="noConversion"/>
  </si>
  <si>
    <t>P2記憶卡</t>
    <phoneticPr fontId="1" type="noConversion"/>
  </si>
  <si>
    <t>60GB/64GB</t>
    <phoneticPr fontId="1" type="noConversion"/>
  </si>
  <si>
    <t>P2讀卡機</t>
    <phoneticPr fontId="1" type="noConversion"/>
  </si>
  <si>
    <t>XQD讀卡機</t>
    <phoneticPr fontId="1" type="noConversion"/>
  </si>
  <si>
    <t>僅課程老師及專案可借用</t>
    <phoneticPr fontId="1" type="noConversion"/>
  </si>
  <si>
    <t>2G/4G/8G/16G/64G</t>
    <phoneticPr fontId="1" type="noConversion"/>
  </si>
  <si>
    <t>場
務</t>
    <phoneticPr fontId="1" type="noConversion"/>
  </si>
  <si>
    <t>SONY 28-70</t>
    <phoneticPr fontId="1" type="noConversion"/>
  </si>
  <si>
    <t>XQD記憶卡x1、專用讀卡機、BPU電池、充電器、Finder、墊子遙控把手、肩上轉接板</t>
    <phoneticPr fontId="1" type="noConversion"/>
  </si>
  <si>
    <t>專業實習設備借用申請單</t>
    <phoneticPr fontId="1" type="noConversion"/>
  </si>
  <si>
    <t>交件日期：</t>
    <phoneticPr fontId="1" type="noConversion"/>
  </si>
  <si>
    <t>審核日期：</t>
    <phoneticPr fontId="1" type="noConversion"/>
  </si>
  <si>
    <t>＊攝錄影相關器材的『使用學生』請於借用/歸還檢測時到場確認器材。
＊確實負責器材的保管與使用安全,若有損壞將照價賠償。
＊請務必填寫班級/連絡電話。
＊酌收保證金（租金總額10%），若無違規，歸還器材時將退回保證金。</t>
    <phoneticPr fontId="1" type="noConversion"/>
  </si>
  <si>
    <t>借用期間
(請務必確實勾選借用/歸還時段)</t>
    <phoneticPr fontId="1" type="noConversion"/>
  </si>
  <si>
    <t>FZ100充電器</t>
    <phoneticPr fontId="1" type="noConversion"/>
  </si>
  <si>
    <t>SONY FE PZ 16-35 mm</t>
    <phoneticPr fontId="1" type="noConversion"/>
  </si>
  <si>
    <t>Tamrow 35-150</t>
    <phoneticPr fontId="1" type="noConversion"/>
  </si>
  <si>
    <t>接收器x1、發射器x1、天線x9</t>
    <phoneticPr fontId="1" type="noConversion"/>
  </si>
  <si>
    <t>HOLLYLAND COSMO C1</t>
    <phoneticPr fontId="1" type="noConversion"/>
  </si>
  <si>
    <t>接收器x1、發射器x1、天線x4
蘑菇天線x2、冷靴x1、c型夾x1
適配器x1</t>
    <phoneticPr fontId="1" type="noConversion"/>
  </si>
  <si>
    <t>馬達x1、控制盤x1、15mm固定底座x1
15*100mm導管x1、齒輪條x2、電源線x1</t>
    <phoneticPr fontId="1" type="noConversion"/>
  </si>
  <si>
    <t>Nucleus-Nano 原力N無線跟焦器</t>
    <phoneticPr fontId="1" type="noConversion"/>
  </si>
  <si>
    <t>ACE 沙雀 1001</t>
    <phoneticPr fontId="1" type="noConversion"/>
  </si>
  <si>
    <t>TYPE C充電線、小雲台*2</t>
    <phoneticPr fontId="1" type="noConversion"/>
  </si>
  <si>
    <t>P2記憶卡x1、Panasonic電池x2、
充電器、電源供應器</t>
    <phoneticPr fontId="1" type="noConversion"/>
  </si>
  <si>
    <t>BG30 電池握把 *1/收納包 *1/鏡頭固定支架 *1手把延長腳架 *1/雙層快裝板*1 
手提轉接手把*螺絲套裝*1/下層快裝板*1手機夾*1/跟焦馬達（2022）*1跟焦馬達安裝組件套裝*1/跟焦馬達齒條*1
Ronin影像傳輸*1/鏡頭固定綁帶*1
Type–c TO Type–c*3
Type–c *1/HDMI大轉HDMI中 *1
HDMI中轉HDMI中*1/HDMI中轉HDMI小*1</t>
    <phoneticPr fontId="1" type="noConversion"/>
  </si>
  <si>
    <t>遮陽罩</t>
    <phoneticPr fontId="1" type="noConversion"/>
  </si>
  <si>
    <t>FX3全籠</t>
    <phoneticPr fontId="1" type="noConversion"/>
  </si>
  <si>
    <t>SmallRig 2999 承架 (A74)</t>
    <phoneticPr fontId="1" type="noConversion"/>
  </si>
  <si>
    <t xml:space="preserve">    黑框/    一般 (請勾選)</t>
    <phoneticPr fontId="1" type="noConversion"/>
  </si>
  <si>
    <t>47_1</t>
    <phoneticPr fontId="1" type="noConversion"/>
  </si>
  <si>
    <t>47_2</t>
    <phoneticPr fontId="1" type="noConversion"/>
  </si>
  <si>
    <t>50_1</t>
    <phoneticPr fontId="1" type="noConversion"/>
  </si>
  <si>
    <t>50_2</t>
    <phoneticPr fontId="1" type="noConversion"/>
  </si>
  <si>
    <t>50_3</t>
    <phoneticPr fontId="1" type="noConversion"/>
  </si>
  <si>
    <t>50_4</t>
    <phoneticPr fontId="1" type="noConversion"/>
  </si>
  <si>
    <t>50_5</t>
    <phoneticPr fontId="1" type="noConversion"/>
  </si>
  <si>
    <t>KUPO 燈腳 (小)</t>
    <phoneticPr fontId="1" type="noConversion"/>
  </si>
  <si>
    <t xml:space="preserve">    銀頭 /    可換頭 /   不可換頭 (請勾選)</t>
    <phoneticPr fontId="1" type="noConversion"/>
  </si>
  <si>
    <t>色溫片/    可變色/    不可變色 (請勾選)</t>
    <phoneticPr fontId="1" type="noConversion"/>
  </si>
  <si>
    <t>電源供應器</t>
    <phoneticPr fontId="1" type="noConversion"/>
  </si>
  <si>
    <t>Godox AD300pro 組</t>
    <phoneticPr fontId="1" type="noConversion"/>
  </si>
  <si>
    <t>SunLight UB-105W 反射傘</t>
    <phoneticPr fontId="1" type="noConversion"/>
  </si>
  <si>
    <t xml:space="preserve">GODOX UBL-085S  透明拋物線反光傘 </t>
    <phoneticPr fontId="1" type="noConversion"/>
  </si>
  <si>
    <t xml:space="preserve">GODOX UB-130D   透明拋物線反光傘 </t>
    <phoneticPr fontId="1" type="noConversion"/>
  </si>
  <si>
    <t>SmallRig 3645 輕型模組化遮光斗</t>
    <phoneticPr fontId="1" type="noConversion"/>
  </si>
  <si>
    <t>燈體x1/反光罩x1/適配器x1/電池x1/AD-E2支架X1</t>
    <phoneticPr fontId="1" type="noConversion"/>
  </si>
  <si>
    <r>
      <t>遮光斗主體x1(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>95mm)/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>67-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 xml:space="preserve">95x1 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>72-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 xml:space="preserve">95x1 
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>77-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 xml:space="preserve">95x1 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>82-</t>
    </r>
    <r>
      <rPr>
        <sz val="12"/>
        <color theme="1"/>
        <rFont val="Calibri"/>
        <family val="4"/>
        <charset val="161"/>
      </rPr>
      <t>Φ</t>
    </r>
    <r>
      <rPr>
        <sz val="12"/>
        <color theme="1"/>
        <rFont val="標楷體"/>
        <family val="4"/>
        <charset val="136"/>
      </rPr>
      <t>95x1 /濾鏡框x1</t>
    </r>
    <phoneticPr fontId="1" type="noConversion"/>
  </si>
  <si>
    <t>透明管夾x1 /適配器x1</t>
    <phoneticPr fontId="1" type="noConversion"/>
  </si>
  <si>
    <t>適配器x1/控制盒x1/標準罩x1/快裝件x1/連接線x1</t>
    <phoneticPr fontId="1" type="noConversion"/>
  </si>
  <si>
    <t xml:space="preserve">    希鐵 /   原廠</t>
    <phoneticPr fontId="1" type="noConversion"/>
  </si>
  <si>
    <t>豆腐頭</t>
    <phoneticPr fontId="1" type="noConversion"/>
  </si>
  <si>
    <t>Amaran P60c</t>
    <phoneticPr fontId="1" type="noConversion"/>
  </si>
  <si>
    <t>柔光罩*1/網格*1/適配器*1/傾斜安裝支架*1</t>
    <phoneticPr fontId="1" type="noConversion"/>
  </si>
  <si>
    <t>FZ100電池 (A73 A74 FX3 相機專用)</t>
    <phoneticPr fontId="1" type="noConversion"/>
  </si>
  <si>
    <r>
      <t>借</t>
    </r>
    <r>
      <rPr>
        <u/>
        <sz val="12"/>
        <color theme="1"/>
        <rFont val="標楷體"/>
        <family val="4"/>
        <charset val="136"/>
      </rPr>
      <t xml:space="preserve">    年       月       日</t>
    </r>
    <phoneticPr fontId="1" type="noConversion"/>
  </si>
  <si>
    <t>還      年      月      日</t>
    <phoneticPr fontId="1" type="noConversion"/>
  </si>
  <si>
    <t>專案名稱：＿＿＿＿＿＿</t>
    <phoneticPr fontId="1" type="noConversion"/>
  </si>
  <si>
    <t>請務必要填寫班級姓名</t>
    <phoneticPr fontId="1" type="noConversion"/>
  </si>
  <si>
    <t>Manfrotto MVK502AM</t>
    <phoneticPr fontId="1" type="noConversion"/>
  </si>
  <si>
    <t>Manfrotto MVMXPRO501 (單腳架)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</si>
</sst>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[&gt;99999999]0000\-000\-000;000\-000\-000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1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2"/>
      <color theme="1"/>
      <name val="標楷體"/>
      <family val="2"/>
      <charset val="136"/>
    </font>
    <font>
      <sz val="13"/>
      <color theme="1"/>
      <name val="Helvetica Neue"/>
      <family val="2"/>
    </font>
    <font>
      <sz val="12"/>
      <color theme="1"/>
      <name val="Helvetica"/>
      <family val="2"/>
    </font>
    <font>
      <sz val="12"/>
      <color theme="1"/>
      <name val="BiauKaiTC Regular"/>
      <family val="4"/>
      <charset val="136"/>
    </font>
    <font>
      <sz val="11"/>
      <name val="BiauKai"/>
      <family val="1"/>
      <charset val="136"/>
    </font>
    <font>
      <sz val="11"/>
      <color theme="1"/>
      <name val="Helvetica"/>
      <family val="2"/>
    </font>
    <font>
      <sz val="12"/>
      <color rgb="FF000000"/>
      <name val="BiauKaiTC Regular"/>
      <family val="4"/>
      <charset val="136"/>
    </font>
    <font>
      <b/>
      <sz val="11"/>
      <color theme="1"/>
      <name val="BiauKai"/>
      <family val="1"/>
      <charset val="136"/>
    </font>
    <font>
      <sz val="9"/>
      <color rgb="FF000000"/>
      <name val="Microsoft JhengHei UI"/>
      <family val="2"/>
      <charset val="136"/>
    </font>
    <font>
      <b/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2"/>
      <color theme="1"/>
      <name val="Calibri"/>
      <family val="4"/>
      <charset val="161"/>
    </font>
    <font>
      <sz val="12"/>
      <color theme="2" tint="-0.499984740745262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indexed="8"/>
      </top>
      <bottom/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1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176" fontId="13" fillId="0" borderId="39" xfId="0" applyNumberFormat="1" applyFont="1" applyBorder="1" applyAlignment="1" applyProtection="1">
      <alignment horizontal="center" vertical="center"/>
      <protection locked="0"/>
    </xf>
    <xf numFmtId="176" fontId="14" fillId="0" borderId="2" xfId="0" applyNumberFormat="1" applyFont="1" applyBorder="1" applyAlignment="1">
      <alignment horizontal="center" vertical="center" wrapText="1"/>
    </xf>
    <xf numFmtId="0" fontId="13" fillId="0" borderId="39" xfId="0" applyFont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center" vertical="center"/>
    </xf>
    <xf numFmtId="176" fontId="11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176" fontId="7" fillId="0" borderId="0" xfId="0" quotePrefix="1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0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0" fontId="7" fillId="0" borderId="10" xfId="0" applyFont="1" applyBorder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176" fontId="3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3" fillId="0" borderId="11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16" fillId="6" borderId="49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9" fillId="0" borderId="10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176" fontId="3" fillId="6" borderId="9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13" fillId="0" borderId="21" xfId="0" applyNumberFormat="1" applyFont="1" applyBorder="1" applyAlignment="1">
      <alignment horizontal="center" vertical="center"/>
    </xf>
    <xf numFmtId="176" fontId="13" fillId="0" borderId="1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21" fillId="0" borderId="39" xfId="0" applyNumberFormat="1" applyFont="1" applyBorder="1" applyAlignment="1" applyProtection="1">
      <alignment horizontal="center" vertical="center"/>
      <protection locked="0"/>
    </xf>
    <xf numFmtId="176" fontId="22" fillId="0" borderId="2" xfId="0" applyNumberFormat="1" applyFont="1" applyBorder="1" applyAlignment="1">
      <alignment horizontal="center" vertical="center" wrapText="1"/>
    </xf>
    <xf numFmtId="0" fontId="21" fillId="0" borderId="39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6" fontId="21" fillId="0" borderId="16" xfId="0" applyNumberFormat="1" applyFont="1" applyBorder="1">
      <alignment vertical="center"/>
    </xf>
    <xf numFmtId="0" fontId="20" fillId="0" borderId="0" xfId="0" applyFont="1">
      <alignment vertical="center"/>
    </xf>
    <xf numFmtId="176" fontId="23" fillId="0" borderId="31" xfId="0" applyNumberFormat="1" applyFont="1" applyBorder="1" applyAlignment="1" applyProtection="1">
      <alignment horizontal="left" vertical="top" indent="1"/>
      <protection locked="0"/>
    </xf>
    <xf numFmtId="176" fontId="3" fillId="0" borderId="0" xfId="0" applyNumberFormat="1" applyFont="1" applyAlignment="1" applyProtection="1">
      <alignment horizontal="left" vertical="top" indent="1"/>
      <protection locked="0"/>
    </xf>
    <xf numFmtId="176" fontId="3" fillId="0" borderId="4" xfId="0" applyNumberFormat="1" applyFont="1" applyBorder="1" applyAlignment="1" applyProtection="1">
      <alignment horizontal="left" vertical="top" inden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6" fillId="0" borderId="1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176" fontId="3" fillId="0" borderId="0" xfId="0" applyNumberFormat="1" applyFont="1" applyProtection="1">
      <alignment vertical="center"/>
    </xf>
    <xf numFmtId="0" fontId="3" fillId="0" borderId="5" xfId="0" applyFont="1" applyBorder="1" applyProtection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3" fillId="2" borderId="48" xfId="0" applyFont="1" applyFill="1" applyBorder="1">
      <alignment vertical="center"/>
    </xf>
    <xf numFmtId="0" fontId="10" fillId="5" borderId="48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7" fillId="7" borderId="11" xfId="0" applyNumberFormat="1" applyFont="1" applyFill="1" applyBorder="1" applyAlignment="1">
      <alignment horizontal="center" vertical="center"/>
    </xf>
    <xf numFmtId="0" fontId="3" fillId="7" borderId="48" xfId="0" applyFont="1" applyFill="1" applyBorder="1">
      <alignment vertical="center"/>
    </xf>
    <xf numFmtId="0" fontId="10" fillId="4" borderId="48" xfId="0" applyFont="1" applyFill="1" applyBorder="1">
      <alignment vertical="center"/>
    </xf>
    <xf numFmtId="0" fontId="15" fillId="2" borderId="11" xfId="0" applyFont="1" applyFill="1" applyBorder="1" applyAlignment="1">
      <alignment horizontal="center" vertical="center"/>
    </xf>
    <xf numFmtId="176" fontId="15" fillId="2" borderId="11" xfId="0" applyNumberFormat="1" applyFont="1" applyFill="1" applyBorder="1" applyAlignment="1">
      <alignment horizontal="center" vertical="center"/>
    </xf>
    <xf numFmtId="0" fontId="19" fillId="2" borderId="48" xfId="0" applyFont="1" applyFill="1" applyBorder="1">
      <alignment vertical="center"/>
    </xf>
    <xf numFmtId="0" fontId="3" fillId="2" borderId="48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29" fillId="5" borderId="48" xfId="0" applyFont="1" applyFill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13" fillId="0" borderId="61" xfId="0" quotePrefix="1" applyNumberFormat="1" applyFont="1" applyBorder="1" applyAlignment="1" applyProtection="1">
      <alignment horizontal="center" vertical="center"/>
      <protection locked="0"/>
    </xf>
    <xf numFmtId="176" fontId="13" fillId="0" borderId="62" xfId="0" applyNumberFormat="1" applyFont="1" applyBorder="1" applyAlignment="1">
      <alignment horizontal="center" vertical="center"/>
    </xf>
    <xf numFmtId="176" fontId="14" fillId="0" borderId="63" xfId="0" applyNumberFormat="1" applyFont="1" applyBorder="1" applyAlignment="1">
      <alignment horizontal="center" vertical="center" wrapText="1"/>
    </xf>
    <xf numFmtId="0" fontId="16" fillId="6" borderId="64" xfId="0" applyFont="1" applyFill="1" applyBorder="1" applyAlignment="1" applyProtection="1">
      <alignment horizontal="center" vertical="center"/>
      <protection locked="0"/>
    </xf>
    <xf numFmtId="0" fontId="13" fillId="0" borderId="6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176" fontId="13" fillId="0" borderId="65" xfId="0" applyNumberFormat="1" applyFont="1" applyBorder="1" applyAlignment="1">
      <alignment horizontal="center" vertical="center"/>
    </xf>
    <xf numFmtId="176" fontId="13" fillId="0" borderId="66" xfId="0" applyNumberFormat="1" applyFont="1" applyBorder="1">
      <alignment vertical="center"/>
    </xf>
    <xf numFmtId="0" fontId="11" fillId="0" borderId="67" xfId="0" applyFont="1" applyBorder="1" applyAlignment="1" applyProtection="1">
      <alignment horizontal="center" vertical="center" wrapText="1"/>
      <protection locked="0"/>
    </xf>
    <xf numFmtId="176" fontId="11" fillId="0" borderId="68" xfId="0" applyNumberFormat="1" applyFont="1" applyBorder="1" applyAlignment="1">
      <alignment horizontal="center" vertical="center" wrapText="1"/>
    </xf>
    <xf numFmtId="176" fontId="11" fillId="0" borderId="69" xfId="0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176" fontId="12" fillId="0" borderId="70" xfId="0" applyNumberFormat="1" applyFont="1" applyBorder="1" applyAlignment="1">
      <alignment horizontal="center" vertical="center" wrapText="1"/>
    </xf>
    <xf numFmtId="176" fontId="11" fillId="0" borderId="70" xfId="0" applyNumberFormat="1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176" fontId="8" fillId="0" borderId="72" xfId="0" applyNumberFormat="1" applyFont="1" applyBorder="1" applyAlignment="1">
      <alignment horizontal="center" vertical="center"/>
    </xf>
    <xf numFmtId="176" fontId="10" fillId="0" borderId="72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76" fontId="3" fillId="0" borderId="73" xfId="0" applyNumberFormat="1" applyFont="1" applyBorder="1" applyAlignment="1">
      <alignment horizontal="center" vertical="center"/>
    </xf>
    <xf numFmtId="176" fontId="10" fillId="0" borderId="73" xfId="0" applyNumberFormat="1" applyFont="1" applyBorder="1" applyAlignment="1">
      <alignment horizontal="center" vertical="center"/>
    </xf>
    <xf numFmtId="176" fontId="3" fillId="0" borderId="69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176" fontId="3" fillId="0" borderId="10" xfId="0" applyNumberFormat="1" applyFont="1" applyBorder="1" applyAlignment="1">
      <alignment horizontal="left" vertical="top"/>
    </xf>
    <xf numFmtId="176" fontId="3" fillId="0" borderId="9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76" fontId="3" fillId="0" borderId="74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75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6" fontId="6" fillId="0" borderId="60" xfId="0" applyNumberFormat="1" applyFont="1" applyBorder="1" applyAlignment="1">
      <alignment horizontal="left" vertical="center" wrapText="1"/>
    </xf>
    <xf numFmtId="176" fontId="6" fillId="0" borderId="19" xfId="0" applyNumberFormat="1" applyFont="1" applyBorder="1" applyAlignment="1">
      <alignment horizontal="left" vertical="center" wrapText="1"/>
    </xf>
    <xf numFmtId="176" fontId="6" fillId="0" borderId="22" xfId="0" applyNumberFormat="1" applyFont="1" applyBorder="1" applyAlignment="1">
      <alignment horizontal="left" vertical="center" wrapText="1"/>
    </xf>
    <xf numFmtId="176" fontId="6" fillId="0" borderId="23" xfId="0" applyNumberFormat="1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176" fontId="6" fillId="0" borderId="24" xfId="0" applyNumberFormat="1" applyFont="1" applyBorder="1" applyAlignment="1">
      <alignment horizontal="left" vertical="center" wrapText="1"/>
    </xf>
    <xf numFmtId="176" fontId="6" fillId="0" borderId="63" xfId="0" applyNumberFormat="1" applyFont="1" applyBorder="1" applyAlignment="1">
      <alignment horizontal="left" vertical="center" wrapText="1"/>
    </xf>
    <xf numFmtId="176" fontId="6" fillId="0" borderId="46" xfId="0" applyNumberFormat="1" applyFont="1" applyBorder="1" applyAlignment="1">
      <alignment horizontal="left" vertical="center" wrapText="1"/>
    </xf>
    <xf numFmtId="176" fontId="6" fillId="0" borderId="76" xfId="0" applyNumberFormat="1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 applyProtection="1">
      <alignment horizontal="center" vertical="center"/>
      <protection locked="0"/>
    </xf>
    <xf numFmtId="176" fontId="3" fillId="0" borderId="19" xfId="0" applyNumberFormat="1" applyFont="1" applyBorder="1" applyAlignment="1" applyProtection="1">
      <alignment horizontal="center" vertical="center"/>
      <protection locked="0"/>
    </xf>
    <xf numFmtId="176" fontId="3" fillId="0" borderId="23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76" fontId="3" fillId="0" borderId="19" xfId="0" applyNumberFormat="1" applyFont="1" applyBorder="1" applyAlignment="1" applyProtection="1">
      <alignment horizontal="left" vertical="center"/>
      <protection locked="0"/>
    </xf>
    <xf numFmtId="176" fontId="3" fillId="0" borderId="58" xfId="0" applyNumberFormat="1" applyFont="1" applyBorder="1" applyAlignment="1" applyProtection="1">
      <alignment horizontal="lef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176" fontId="3" fillId="0" borderId="24" xfId="0" applyNumberFormat="1" applyFont="1" applyBorder="1" applyAlignment="1" applyProtection="1">
      <alignment horizontal="left" vertical="center"/>
      <protection locked="0"/>
    </xf>
    <xf numFmtId="176" fontId="33" fillId="0" borderId="18" xfId="0" applyNumberFormat="1" applyFont="1" applyBorder="1" applyAlignment="1" applyProtection="1">
      <alignment horizontal="center" vertical="center"/>
      <protection locked="0"/>
    </xf>
    <xf numFmtId="176" fontId="3" fillId="0" borderId="30" xfId="0" applyNumberFormat="1" applyFont="1" applyBorder="1" applyAlignment="1" applyProtection="1">
      <alignment horizontal="right" vertical="center" indent="12"/>
      <protection locked="0"/>
    </xf>
    <xf numFmtId="176" fontId="3" fillId="0" borderId="7" xfId="0" applyNumberFormat="1" applyFont="1" applyBorder="1" applyAlignment="1" applyProtection="1">
      <alignment horizontal="right" vertical="center" indent="12"/>
      <protection locked="0"/>
    </xf>
    <xf numFmtId="176" fontId="3" fillId="0" borderId="37" xfId="0" applyNumberFormat="1" applyFont="1" applyBorder="1" applyAlignment="1" applyProtection="1">
      <alignment horizontal="right" vertical="center" indent="12"/>
      <protection locked="0"/>
    </xf>
    <xf numFmtId="176" fontId="3" fillId="0" borderId="36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5" xfId="0" applyFont="1" applyBorder="1" applyAlignment="1" applyProtection="1">
      <alignment horizontal="right" vertical="center"/>
      <protection locked="0"/>
    </xf>
    <xf numFmtId="49" fontId="35" fillId="6" borderId="54" xfId="0" applyNumberFormat="1" applyFont="1" applyFill="1" applyBorder="1" applyAlignment="1" applyProtection="1">
      <alignment horizontal="center" vertical="center"/>
      <protection locked="0"/>
    </xf>
    <xf numFmtId="49" fontId="35" fillId="6" borderId="55" xfId="0" applyNumberFormat="1" applyFont="1" applyFill="1" applyBorder="1" applyAlignment="1" applyProtection="1">
      <alignment horizontal="center" vertical="center"/>
      <protection locked="0"/>
    </xf>
    <xf numFmtId="49" fontId="35" fillId="6" borderId="23" xfId="0" applyNumberFormat="1" applyFont="1" applyFill="1" applyBorder="1" applyAlignment="1" applyProtection="1">
      <alignment horizontal="center" vertical="center"/>
      <protection locked="0"/>
    </xf>
    <xf numFmtId="49" fontId="35" fillId="6" borderId="42" xfId="0" applyNumberFormat="1" applyFont="1" applyFill="1" applyBorder="1" applyAlignment="1" applyProtection="1">
      <alignment horizontal="center" vertical="center"/>
      <protection locked="0"/>
    </xf>
    <xf numFmtId="49" fontId="35" fillId="6" borderId="56" xfId="0" applyNumberFormat="1" applyFont="1" applyFill="1" applyBorder="1" applyAlignment="1" applyProtection="1">
      <alignment horizontal="center" vertical="center"/>
      <protection locked="0"/>
    </xf>
    <xf numFmtId="49" fontId="35" fillId="6" borderId="57" xfId="0" applyNumberFormat="1" applyFont="1" applyFill="1" applyBorder="1" applyAlignment="1" applyProtection="1">
      <alignment horizontal="center" vertical="center"/>
      <protection locked="0"/>
    </xf>
    <xf numFmtId="177" fontId="17" fillId="6" borderId="50" xfId="0" quotePrefix="1" applyNumberFormat="1" applyFont="1" applyFill="1" applyBorder="1" applyAlignment="1" applyProtection="1">
      <alignment horizontal="center" vertical="center"/>
      <protection locked="0"/>
    </xf>
    <xf numFmtId="177" fontId="17" fillId="6" borderId="51" xfId="0" applyNumberFormat="1" applyFont="1" applyFill="1" applyBorder="1" applyAlignment="1" applyProtection="1">
      <alignment horizontal="center" vertical="center"/>
      <protection locked="0"/>
    </xf>
    <xf numFmtId="177" fontId="17" fillId="6" borderId="23" xfId="0" applyNumberFormat="1" applyFont="1" applyFill="1" applyBorder="1" applyAlignment="1" applyProtection="1">
      <alignment horizontal="center" vertical="center"/>
      <protection locked="0"/>
    </xf>
    <xf numFmtId="177" fontId="17" fillId="6" borderId="42" xfId="0" applyNumberFormat="1" applyFont="1" applyFill="1" applyBorder="1" applyAlignment="1" applyProtection="1">
      <alignment horizontal="center" vertical="center"/>
      <protection locked="0"/>
    </xf>
    <xf numFmtId="177" fontId="17" fillId="6" borderId="52" xfId="0" applyNumberFormat="1" applyFont="1" applyFill="1" applyBorder="1" applyAlignment="1" applyProtection="1">
      <alignment horizontal="center" vertical="center"/>
      <protection locked="0"/>
    </xf>
    <xf numFmtId="177" fontId="17" fillId="6" borderId="53" xfId="0" applyNumberFormat="1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left" vertical="center" wrapTex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一般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97</xdr:row>
          <xdr:rowOff>19050</xdr:rowOff>
        </xdr:from>
        <xdr:to>
          <xdr:col>3</xdr:col>
          <xdr:colOff>685800</xdr:colOff>
          <xdr:row>97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F4C69A4-5E14-4585-82C2-8DD06A0A0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97</xdr:row>
          <xdr:rowOff>19050</xdr:rowOff>
        </xdr:from>
        <xdr:to>
          <xdr:col>3</xdr:col>
          <xdr:colOff>1343025</xdr:colOff>
          <xdr:row>97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F791B46-4715-4222-A38A-5D1CCBD95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100</xdr:row>
          <xdr:rowOff>19050</xdr:rowOff>
        </xdr:from>
        <xdr:to>
          <xdr:col>3</xdr:col>
          <xdr:colOff>685800</xdr:colOff>
          <xdr:row>100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422EA5C8-0720-4AA5-BC63-08442E0B9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100</xdr:row>
          <xdr:rowOff>19050</xdr:rowOff>
        </xdr:from>
        <xdr:to>
          <xdr:col>3</xdr:col>
          <xdr:colOff>1428750</xdr:colOff>
          <xdr:row>100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C724F11C-9F8E-4A6B-87A4-CB2115AB4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1676400</xdr:colOff>
          <xdr:row>100</xdr:row>
          <xdr:rowOff>19050</xdr:rowOff>
        </xdr:from>
        <xdr:to>
          <xdr:col>3</xdr:col>
          <xdr:colOff>2286000</xdr:colOff>
          <xdr:row>100</xdr:row>
          <xdr:rowOff>238125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65FD5CE5-A2A3-41A1-8FFC-32367D72D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137</xdr:row>
          <xdr:rowOff>19050</xdr:rowOff>
        </xdr:from>
        <xdr:to>
          <xdr:col>3</xdr:col>
          <xdr:colOff>1200150</xdr:colOff>
          <xdr:row>137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5C70B253-9634-4DF3-A97C-2CCF02875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1428750</xdr:colOff>
          <xdr:row>137</xdr:row>
          <xdr:rowOff>19050</xdr:rowOff>
        </xdr:from>
        <xdr:to>
          <xdr:col>3</xdr:col>
          <xdr:colOff>2038350</xdr:colOff>
          <xdr:row>137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356BD93D-9162-459F-8325-2C4FD1061A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200</xdr:row>
          <xdr:rowOff>9525</xdr:rowOff>
        </xdr:from>
        <xdr:to>
          <xdr:col>3</xdr:col>
          <xdr:colOff>685800</xdr:colOff>
          <xdr:row>201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C1D36F71-F132-4BB8-A46E-9ACFB05CB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200</xdr:row>
          <xdr:rowOff>9525</xdr:rowOff>
        </xdr:from>
        <xdr:to>
          <xdr:col>3</xdr:col>
          <xdr:colOff>1390650</xdr:colOff>
          <xdr:row>201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C66D461D-CF73-48AF-9565-B39AB5EB5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28575</xdr:rowOff>
        </xdr:from>
        <xdr:to>
          <xdr:col>6</xdr:col>
          <xdr:colOff>295275</xdr:colOff>
          <xdr:row>10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09:00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28575</xdr:rowOff>
        </xdr:from>
        <xdr:to>
          <xdr:col>7</xdr:col>
          <xdr:colOff>523875</xdr:colOff>
          <xdr:row>9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12:10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8</xdr:row>
          <xdr:rowOff>9525</xdr:rowOff>
        </xdr:from>
        <xdr:to>
          <xdr:col>8</xdr:col>
          <xdr:colOff>381000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15:00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28575</xdr:rowOff>
        </xdr:from>
        <xdr:to>
          <xdr:col>6</xdr:col>
          <xdr:colOff>295275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09:00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28575</xdr:rowOff>
        </xdr:from>
        <xdr:to>
          <xdr:col>7</xdr:col>
          <xdr:colOff>523875</xdr:colOff>
          <xdr:row>11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12:10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10</xdr:row>
          <xdr:rowOff>9525</xdr:rowOff>
        </xdr:from>
        <xdr:to>
          <xdr:col>8</xdr:col>
          <xdr:colOff>381000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15:00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14</xdr:row>
          <xdr:rowOff>85725</xdr:rowOff>
        </xdr:from>
        <xdr:to>
          <xdr:col>1</xdr:col>
          <xdr:colOff>1247775</xdr:colOff>
          <xdr:row>14</xdr:row>
          <xdr:rowOff>333375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作業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114300</xdr:rowOff>
        </xdr:from>
        <xdr:to>
          <xdr:col>1</xdr:col>
          <xdr:colOff>923925</xdr:colOff>
          <xdr:row>15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專案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85725</xdr:rowOff>
        </xdr:from>
        <xdr:to>
          <xdr:col>1</xdr:col>
          <xdr:colOff>1085850</xdr:colOff>
          <xdr:row>13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教學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60"/>
  <sheetViews>
    <sheetView tabSelected="1" topLeftCell="A58" zoomScale="160" zoomScaleNormal="160" zoomScaleSheetLayoutView="150" zoomScalePageLayoutView="160" workbookViewId="0">
      <selection activeCell="C49" sqref="C49"/>
    </sheetView>
  </sheetViews>
  <sheetFormatPr defaultColWidth="11" defaultRowHeight="16.5"/>
  <cols>
    <col min="1" max="1" width="4" style="23" customWidth="1"/>
    <col min="2" max="2" width="6.125" style="35" customWidth="1"/>
    <col min="3" max="3" width="61.625" style="19" bestFit="1" customWidth="1"/>
    <col min="4" max="4" width="51.875" style="19" bestFit="1" customWidth="1"/>
    <col min="5" max="5" width="9.875" style="14" customWidth="1"/>
    <col min="6" max="6" width="13" style="35" customWidth="1"/>
    <col min="7" max="7" width="33.125" style="19" bestFit="1" customWidth="1"/>
    <col min="8" max="16384" width="11" style="19"/>
  </cols>
  <sheetData>
    <row r="1" spans="1:7" s="14" customFormat="1" ht="20.100000000000001" customHeight="1" thickBot="1">
      <c r="A1" s="10"/>
      <c r="B1" s="11" t="s">
        <v>90</v>
      </c>
      <c r="C1" s="12" t="s">
        <v>91</v>
      </c>
      <c r="D1" s="12" t="s">
        <v>86</v>
      </c>
      <c r="E1" s="12" t="s">
        <v>92</v>
      </c>
      <c r="F1" s="11" t="s">
        <v>93</v>
      </c>
      <c r="G1" s="13" t="s">
        <v>94</v>
      </c>
    </row>
    <row r="2" spans="1:7" s="14" customFormat="1" ht="21.95" customHeight="1" thickBot="1">
      <c r="A2" s="147" t="s">
        <v>95</v>
      </c>
      <c r="B2" s="145" t="s">
        <v>96</v>
      </c>
      <c r="C2" s="146"/>
      <c r="D2" s="146"/>
      <c r="E2" s="108"/>
      <c r="F2" s="108"/>
      <c r="G2" s="117"/>
    </row>
    <row r="3" spans="1:7" ht="21.95" customHeight="1">
      <c r="A3" s="148"/>
      <c r="B3" s="15">
        <v>1</v>
      </c>
      <c r="C3" s="16" t="s">
        <v>97</v>
      </c>
      <c r="D3" s="17" t="s">
        <v>98</v>
      </c>
      <c r="E3" s="17">
        <v>600</v>
      </c>
      <c r="F3" s="15">
        <f>E3*0.1</f>
        <v>60</v>
      </c>
      <c r="G3" s="18"/>
    </row>
    <row r="4" spans="1:7" ht="21.95" customHeight="1">
      <c r="A4" s="148"/>
      <c r="B4" s="20" t="s">
        <v>72</v>
      </c>
      <c r="C4" s="16" t="s">
        <v>87</v>
      </c>
      <c r="D4" s="17"/>
      <c r="E4" s="17">
        <v>100</v>
      </c>
      <c r="F4" s="15">
        <f t="shared" ref="F4:F14" si="0">E4*0.1</f>
        <v>10</v>
      </c>
      <c r="G4" s="18"/>
    </row>
    <row r="5" spans="1:7" ht="21.95" customHeight="1">
      <c r="A5" s="148"/>
      <c r="B5" s="20" t="s">
        <v>73</v>
      </c>
      <c r="C5" s="16" t="s">
        <v>99</v>
      </c>
      <c r="D5" s="17"/>
      <c r="E5" s="17">
        <v>100</v>
      </c>
      <c r="F5" s="15">
        <f t="shared" si="0"/>
        <v>10</v>
      </c>
      <c r="G5" s="18"/>
    </row>
    <row r="6" spans="1:7" ht="21.95" customHeight="1">
      <c r="A6" s="148"/>
      <c r="B6" s="20">
        <v>2</v>
      </c>
      <c r="C6" s="16" t="s">
        <v>387</v>
      </c>
      <c r="D6" s="17"/>
      <c r="E6" s="17">
        <v>100</v>
      </c>
      <c r="F6" s="15">
        <f t="shared" ref="F6:F9" si="1">E6*0.1</f>
        <v>10</v>
      </c>
      <c r="G6" s="18"/>
    </row>
    <row r="7" spans="1:7" ht="21.95" customHeight="1">
      <c r="A7" s="148"/>
      <c r="B7" s="20" t="s">
        <v>315</v>
      </c>
      <c r="C7" s="16" t="s">
        <v>347</v>
      </c>
      <c r="D7" s="17"/>
      <c r="E7" s="17">
        <v>100</v>
      </c>
      <c r="F7" s="15">
        <f t="shared" si="1"/>
        <v>10</v>
      </c>
      <c r="G7" s="18"/>
    </row>
    <row r="8" spans="1:7" ht="21.95" customHeight="1">
      <c r="A8" s="148"/>
      <c r="B8" s="20">
        <v>3</v>
      </c>
      <c r="C8" s="16" t="s">
        <v>196</v>
      </c>
      <c r="D8" s="17"/>
      <c r="E8" s="17">
        <v>100</v>
      </c>
      <c r="F8" s="15">
        <f t="shared" si="1"/>
        <v>10</v>
      </c>
      <c r="G8" s="18"/>
    </row>
    <row r="9" spans="1:7" ht="21.95" customHeight="1">
      <c r="A9" s="148"/>
      <c r="B9" s="20" t="s">
        <v>316</v>
      </c>
      <c r="C9" s="16" t="s">
        <v>317</v>
      </c>
      <c r="D9" s="17"/>
      <c r="E9" s="17">
        <v>100</v>
      </c>
      <c r="F9" s="15">
        <f t="shared" si="1"/>
        <v>10</v>
      </c>
      <c r="G9" s="18"/>
    </row>
    <row r="10" spans="1:7" ht="21.95" customHeight="1">
      <c r="A10" s="148"/>
      <c r="B10" s="20">
        <v>4</v>
      </c>
      <c r="C10" s="16" t="s">
        <v>44</v>
      </c>
      <c r="D10" s="17" t="s">
        <v>185</v>
      </c>
      <c r="E10" s="17">
        <v>600</v>
      </c>
      <c r="F10" s="15">
        <f t="shared" si="0"/>
        <v>60</v>
      </c>
      <c r="G10" s="18"/>
    </row>
    <row r="11" spans="1:7" ht="21.95" customHeight="1">
      <c r="A11" s="148"/>
      <c r="B11" s="20">
        <v>5</v>
      </c>
      <c r="C11" s="16" t="s">
        <v>45</v>
      </c>
      <c r="D11" s="17" t="s">
        <v>185</v>
      </c>
      <c r="E11" s="17">
        <v>600</v>
      </c>
      <c r="F11" s="15">
        <f t="shared" si="0"/>
        <v>60</v>
      </c>
      <c r="G11" s="18"/>
    </row>
    <row r="12" spans="1:7" ht="21.95" customHeight="1">
      <c r="A12" s="148"/>
      <c r="B12" s="20">
        <v>6</v>
      </c>
      <c r="C12" s="16" t="s">
        <v>46</v>
      </c>
      <c r="D12" s="17" t="s">
        <v>184</v>
      </c>
      <c r="E12" s="17">
        <v>800</v>
      </c>
      <c r="F12" s="15">
        <f t="shared" si="0"/>
        <v>80</v>
      </c>
      <c r="G12" s="18"/>
    </row>
    <row r="13" spans="1:7" ht="21.95" customHeight="1">
      <c r="A13" s="148"/>
      <c r="B13" s="14">
        <v>7</v>
      </c>
      <c r="C13" s="16" t="s">
        <v>186</v>
      </c>
      <c r="D13" s="17" t="s">
        <v>184</v>
      </c>
      <c r="E13" s="17">
        <v>3000</v>
      </c>
      <c r="F13" s="15">
        <f t="shared" si="0"/>
        <v>300</v>
      </c>
      <c r="G13" s="18"/>
    </row>
    <row r="14" spans="1:7" ht="71.25" customHeight="1" thickBot="1">
      <c r="A14" s="148"/>
      <c r="B14" s="14">
        <v>8</v>
      </c>
      <c r="C14" s="16" t="s">
        <v>181</v>
      </c>
      <c r="D14" s="43" t="s">
        <v>190</v>
      </c>
      <c r="E14" s="17">
        <v>1600</v>
      </c>
      <c r="F14" s="15">
        <f t="shared" si="0"/>
        <v>160</v>
      </c>
      <c r="G14" s="18"/>
    </row>
    <row r="15" spans="1:7" ht="21.95" customHeight="1" thickBot="1">
      <c r="A15" s="148"/>
      <c r="B15" s="145" t="s">
        <v>100</v>
      </c>
      <c r="C15" s="146"/>
      <c r="D15" s="146"/>
      <c r="E15" s="108"/>
      <c r="F15" s="108"/>
      <c r="G15" s="106"/>
    </row>
    <row r="16" spans="1:7" ht="21.95" customHeight="1">
      <c r="A16" s="148"/>
      <c r="B16" s="15">
        <v>9</v>
      </c>
      <c r="C16" s="16" t="s">
        <v>8</v>
      </c>
      <c r="D16" s="17"/>
      <c r="E16" s="17">
        <v>400</v>
      </c>
      <c r="F16" s="15">
        <f t="shared" ref="F16:F74" si="2">E16*0.1</f>
        <v>40</v>
      </c>
      <c r="G16" s="18"/>
    </row>
    <row r="17" spans="1:7" ht="21.95" customHeight="1">
      <c r="A17" s="148"/>
      <c r="B17" s="15">
        <v>10</v>
      </c>
      <c r="C17" s="16" t="s">
        <v>24</v>
      </c>
      <c r="D17" s="17"/>
      <c r="E17" s="17">
        <v>600</v>
      </c>
      <c r="F17" s="15">
        <f t="shared" si="2"/>
        <v>60</v>
      </c>
      <c r="G17" s="18"/>
    </row>
    <row r="18" spans="1:7" ht="21.95" customHeight="1">
      <c r="A18" s="148"/>
      <c r="B18" s="15">
        <v>11</v>
      </c>
      <c r="C18" s="16" t="s">
        <v>9</v>
      </c>
      <c r="D18" s="17"/>
      <c r="E18" s="17">
        <v>400</v>
      </c>
      <c r="F18" s="15">
        <f t="shared" si="2"/>
        <v>40</v>
      </c>
      <c r="G18" s="18"/>
    </row>
    <row r="19" spans="1:7" ht="21.95" customHeight="1">
      <c r="A19" s="148"/>
      <c r="B19" s="15">
        <v>12</v>
      </c>
      <c r="C19" s="16" t="s">
        <v>10</v>
      </c>
      <c r="D19" s="17"/>
      <c r="E19" s="17">
        <v>500</v>
      </c>
      <c r="F19" s="15">
        <f t="shared" si="2"/>
        <v>50</v>
      </c>
      <c r="G19" s="18"/>
    </row>
    <row r="20" spans="1:7" ht="21.95" customHeight="1">
      <c r="A20" s="148"/>
      <c r="B20" s="15">
        <v>13</v>
      </c>
      <c r="C20" s="16" t="s">
        <v>348</v>
      </c>
      <c r="D20" s="17"/>
      <c r="E20" s="17">
        <v>500</v>
      </c>
      <c r="F20" s="15">
        <f t="shared" ref="F20" si="3">E20*0.1</f>
        <v>50</v>
      </c>
      <c r="G20" s="18"/>
    </row>
    <row r="21" spans="1:7" ht="21.95" customHeight="1">
      <c r="A21" s="148"/>
      <c r="B21" s="15">
        <v>14</v>
      </c>
      <c r="C21" s="16" t="s">
        <v>47</v>
      </c>
      <c r="D21" s="17"/>
      <c r="E21" s="17">
        <v>200</v>
      </c>
      <c r="F21" s="15">
        <f t="shared" si="2"/>
        <v>20</v>
      </c>
      <c r="G21" s="18"/>
    </row>
    <row r="22" spans="1:7" ht="21.95" customHeight="1">
      <c r="A22" s="148"/>
      <c r="B22" s="15">
        <v>15</v>
      </c>
      <c r="C22" s="16" t="s">
        <v>48</v>
      </c>
      <c r="D22" s="17"/>
      <c r="E22" s="17">
        <v>200</v>
      </c>
      <c r="F22" s="15">
        <f t="shared" si="2"/>
        <v>20</v>
      </c>
      <c r="G22" s="18"/>
    </row>
    <row r="23" spans="1:7" ht="21.95" customHeight="1">
      <c r="A23" s="148"/>
      <c r="B23" s="15">
        <v>16</v>
      </c>
      <c r="C23" s="16" t="s">
        <v>49</v>
      </c>
      <c r="D23" s="17"/>
      <c r="E23" s="17">
        <v>400</v>
      </c>
      <c r="F23" s="15">
        <f t="shared" si="2"/>
        <v>40</v>
      </c>
      <c r="G23" s="18"/>
    </row>
    <row r="24" spans="1:7" ht="21.95" customHeight="1">
      <c r="A24" s="148"/>
      <c r="B24" s="15">
        <v>17</v>
      </c>
      <c r="C24" s="16" t="s">
        <v>183</v>
      </c>
      <c r="D24" s="17" t="s">
        <v>177</v>
      </c>
      <c r="E24" s="17">
        <v>900</v>
      </c>
      <c r="F24" s="15">
        <f t="shared" si="2"/>
        <v>90</v>
      </c>
      <c r="G24" s="18"/>
    </row>
    <row r="25" spans="1:7" ht="21.95" customHeight="1">
      <c r="A25" s="148"/>
      <c r="B25" s="15">
        <v>18</v>
      </c>
      <c r="C25" s="16" t="s">
        <v>182</v>
      </c>
      <c r="D25" s="17" t="s">
        <v>177</v>
      </c>
      <c r="E25" s="17">
        <v>1100</v>
      </c>
      <c r="F25" s="15">
        <f t="shared" si="2"/>
        <v>110</v>
      </c>
      <c r="G25" s="18"/>
    </row>
    <row r="26" spans="1:7" ht="21.95" customHeight="1">
      <c r="A26" s="148"/>
      <c r="B26" s="15">
        <v>19</v>
      </c>
      <c r="C26" s="16" t="s">
        <v>197</v>
      </c>
      <c r="D26" s="17" t="s">
        <v>177</v>
      </c>
      <c r="E26" s="17">
        <v>400</v>
      </c>
      <c r="F26" s="15">
        <f t="shared" si="2"/>
        <v>40</v>
      </c>
      <c r="G26" s="18"/>
    </row>
    <row r="27" spans="1:7" ht="21.95" customHeight="1">
      <c r="A27" s="148"/>
      <c r="B27" s="15">
        <v>20</v>
      </c>
      <c r="C27" s="16" t="s">
        <v>340</v>
      </c>
      <c r="D27" s="17"/>
      <c r="E27" s="17">
        <v>200</v>
      </c>
      <c r="F27" s="15">
        <f t="shared" ref="F27" si="4">E27*0.1</f>
        <v>20</v>
      </c>
      <c r="G27" s="18"/>
    </row>
    <row r="28" spans="1:7" ht="21.95" customHeight="1">
      <c r="A28" s="148"/>
      <c r="B28" s="15">
        <v>21</v>
      </c>
      <c r="C28" s="16" t="s">
        <v>101</v>
      </c>
      <c r="D28" s="17"/>
      <c r="E28" s="17">
        <v>800</v>
      </c>
      <c r="F28" s="15">
        <f t="shared" si="2"/>
        <v>80</v>
      </c>
      <c r="G28" s="18"/>
    </row>
    <row r="29" spans="1:7" ht="21.95" customHeight="1">
      <c r="A29" s="148"/>
      <c r="B29" s="15">
        <v>22</v>
      </c>
      <c r="C29" s="16" t="s">
        <v>319</v>
      </c>
      <c r="D29" s="17"/>
      <c r="E29" s="17">
        <v>3000</v>
      </c>
      <c r="F29" s="15">
        <f t="shared" si="2"/>
        <v>300</v>
      </c>
      <c r="G29" s="18"/>
    </row>
    <row r="30" spans="1:7" ht="21.95" customHeight="1">
      <c r="A30" s="148"/>
      <c r="B30" s="15">
        <v>23</v>
      </c>
      <c r="C30" s="16" t="s">
        <v>320</v>
      </c>
      <c r="D30" s="17"/>
      <c r="E30" s="17">
        <v>3000</v>
      </c>
      <c r="F30" s="15">
        <f t="shared" si="2"/>
        <v>300</v>
      </c>
      <c r="G30" s="18"/>
    </row>
    <row r="31" spans="1:7" ht="21.95" customHeight="1">
      <c r="A31" s="148"/>
      <c r="B31" s="15">
        <v>24</v>
      </c>
      <c r="C31" s="16" t="s">
        <v>321</v>
      </c>
      <c r="D31" s="17"/>
      <c r="E31" s="17">
        <v>3000</v>
      </c>
      <c r="F31" s="15">
        <f t="shared" si="2"/>
        <v>300</v>
      </c>
      <c r="G31" s="18"/>
    </row>
    <row r="32" spans="1:7" ht="21.95" customHeight="1">
      <c r="A32" s="148"/>
      <c r="B32" s="15">
        <v>25</v>
      </c>
      <c r="C32" s="16" t="s">
        <v>349</v>
      </c>
      <c r="D32" s="17"/>
      <c r="E32" s="17">
        <v>3000</v>
      </c>
      <c r="F32" s="15">
        <f t="shared" si="2"/>
        <v>300</v>
      </c>
      <c r="G32" s="18"/>
    </row>
    <row r="33" spans="1:7" s="58" customFormat="1" ht="38.1" customHeight="1" thickBot="1">
      <c r="A33" s="148"/>
      <c r="B33" s="15">
        <v>26</v>
      </c>
      <c r="C33" s="53" t="s">
        <v>102</v>
      </c>
      <c r="D33" s="54" t="s">
        <v>103</v>
      </c>
      <c r="E33" s="55">
        <v>5000</v>
      </c>
      <c r="F33" s="56">
        <f t="shared" si="2"/>
        <v>500</v>
      </c>
      <c r="G33" s="57"/>
    </row>
    <row r="34" spans="1:7" s="58" customFormat="1" ht="21.95" customHeight="1" thickBot="1">
      <c r="A34" s="148"/>
      <c r="B34" s="155" t="s">
        <v>104</v>
      </c>
      <c r="C34" s="156"/>
      <c r="D34" s="156"/>
      <c r="E34" s="114"/>
      <c r="F34" s="115"/>
      <c r="G34" s="116"/>
    </row>
    <row r="35" spans="1:7" s="58" customFormat="1" ht="21.95" customHeight="1">
      <c r="A35" s="148"/>
      <c r="B35" s="60">
        <v>27</v>
      </c>
      <c r="C35" s="30" t="s">
        <v>11</v>
      </c>
      <c r="D35" s="59"/>
      <c r="E35" s="59">
        <v>300</v>
      </c>
      <c r="F35" s="60">
        <f t="shared" si="2"/>
        <v>30</v>
      </c>
      <c r="G35" s="61"/>
    </row>
    <row r="36" spans="1:7" s="58" customFormat="1" ht="21.95" customHeight="1">
      <c r="A36" s="148"/>
      <c r="B36" s="60">
        <v>28</v>
      </c>
      <c r="C36" s="30" t="s">
        <v>50</v>
      </c>
      <c r="D36" s="59"/>
      <c r="E36" s="59">
        <v>300</v>
      </c>
      <c r="F36" s="60">
        <f t="shared" si="2"/>
        <v>30</v>
      </c>
      <c r="G36" s="61"/>
    </row>
    <row r="37" spans="1:7" s="58" customFormat="1" ht="21.95" customHeight="1" thickBot="1">
      <c r="A37" s="148"/>
      <c r="B37" s="56">
        <v>29</v>
      </c>
      <c r="C37" s="62" t="s">
        <v>51</v>
      </c>
      <c r="D37" s="55"/>
      <c r="E37" s="55">
        <v>300</v>
      </c>
      <c r="F37" s="60">
        <f t="shared" si="2"/>
        <v>30</v>
      </c>
      <c r="G37" s="57"/>
    </row>
    <row r="38" spans="1:7" s="58" customFormat="1" ht="21.95" customHeight="1" thickBot="1">
      <c r="A38" s="148"/>
      <c r="B38" s="158" t="s">
        <v>280</v>
      </c>
      <c r="C38" s="156"/>
      <c r="D38" s="156"/>
      <c r="E38" s="114"/>
      <c r="F38" s="115"/>
      <c r="G38" s="116"/>
    </row>
    <row r="39" spans="1:7" s="58" customFormat="1" ht="30.95" customHeight="1">
      <c r="A39" s="148"/>
      <c r="B39" s="60">
        <v>30</v>
      </c>
      <c r="C39" s="63" t="s">
        <v>105</v>
      </c>
      <c r="D39" s="59" t="s">
        <v>106</v>
      </c>
      <c r="E39" s="59">
        <v>1000</v>
      </c>
      <c r="F39" s="60">
        <f t="shared" ref="F39" si="5">E39*0.1</f>
        <v>100</v>
      </c>
      <c r="G39" s="61"/>
    </row>
    <row r="40" spans="1:7" s="58" customFormat="1" ht="30.95" customHeight="1">
      <c r="A40" s="148"/>
      <c r="B40" s="15">
        <v>31</v>
      </c>
      <c r="C40" s="40" t="s">
        <v>178</v>
      </c>
      <c r="D40" s="17" t="s">
        <v>350</v>
      </c>
      <c r="E40" s="59">
        <v>1000</v>
      </c>
      <c r="F40" s="60">
        <f t="shared" ref="F40:F41" si="6">E40*0.1</f>
        <v>100</v>
      </c>
      <c r="G40" s="61"/>
    </row>
    <row r="41" spans="1:7" ht="48" thickBot="1">
      <c r="A41" s="148"/>
      <c r="B41" s="14">
        <v>32</v>
      </c>
      <c r="C41" s="23" t="s">
        <v>351</v>
      </c>
      <c r="D41" s="26" t="s">
        <v>352</v>
      </c>
      <c r="E41" s="14">
        <v>1500</v>
      </c>
      <c r="F41" s="14">
        <f t="shared" si="6"/>
        <v>150</v>
      </c>
      <c r="G41" s="18"/>
    </row>
    <row r="42" spans="1:7" ht="21.95" customHeight="1" thickBot="1">
      <c r="A42" s="148"/>
      <c r="B42" s="145" t="s">
        <v>107</v>
      </c>
      <c r="C42" s="146"/>
      <c r="D42" s="146"/>
      <c r="E42" s="108"/>
      <c r="F42" s="109"/>
      <c r="G42" s="106"/>
    </row>
    <row r="43" spans="1:7" ht="50.45" customHeight="1">
      <c r="A43" s="148"/>
      <c r="B43" s="15">
        <v>33</v>
      </c>
      <c r="C43" s="95" t="s">
        <v>108</v>
      </c>
      <c r="D43" s="43" t="s">
        <v>159</v>
      </c>
      <c r="E43" s="17">
        <v>1000</v>
      </c>
      <c r="F43" s="15">
        <f t="shared" ref="F43" si="7">E43*0.1</f>
        <v>100</v>
      </c>
      <c r="G43" s="18"/>
    </row>
    <row r="44" spans="1:7" ht="29.25" thickBot="1">
      <c r="A44" s="148"/>
      <c r="B44" s="35">
        <v>34</v>
      </c>
      <c r="C44" s="19" t="s">
        <v>354</v>
      </c>
      <c r="D44" s="31" t="s">
        <v>353</v>
      </c>
      <c r="E44" s="17">
        <v>400</v>
      </c>
      <c r="F44" s="15">
        <f t="shared" ref="F44" si="8">E44*0.1</f>
        <v>40</v>
      </c>
      <c r="G44" s="27"/>
    </row>
    <row r="45" spans="1:7" ht="21.95" customHeight="1" thickBot="1">
      <c r="A45" s="148"/>
      <c r="B45" s="145" t="s">
        <v>109</v>
      </c>
      <c r="C45" s="146"/>
      <c r="D45" s="146"/>
      <c r="E45" s="108"/>
      <c r="F45" s="109"/>
      <c r="G45" s="106"/>
    </row>
    <row r="46" spans="1:7" ht="21.95" customHeight="1">
      <c r="A46" s="148"/>
      <c r="B46" s="15">
        <v>35</v>
      </c>
      <c r="C46" s="16" t="s">
        <v>392</v>
      </c>
      <c r="D46" s="17"/>
      <c r="E46" s="17">
        <v>200</v>
      </c>
      <c r="F46" s="15">
        <f t="shared" si="2"/>
        <v>20</v>
      </c>
      <c r="G46" s="18"/>
    </row>
    <row r="47" spans="1:7" ht="21.95" customHeight="1">
      <c r="A47" s="148"/>
      <c r="B47" s="15">
        <v>36</v>
      </c>
      <c r="C47" s="16" t="s">
        <v>393</v>
      </c>
      <c r="D47" s="17"/>
      <c r="E47" s="17">
        <v>400</v>
      </c>
      <c r="F47" s="15">
        <f t="shared" si="2"/>
        <v>40</v>
      </c>
      <c r="G47" s="18"/>
    </row>
    <row r="48" spans="1:7" ht="21.95" customHeight="1">
      <c r="A48" s="148"/>
      <c r="B48" s="15">
        <v>37</v>
      </c>
      <c r="C48" s="16" t="s">
        <v>12</v>
      </c>
      <c r="D48" s="17"/>
      <c r="E48" s="17">
        <v>200</v>
      </c>
      <c r="F48" s="15">
        <f t="shared" si="2"/>
        <v>20</v>
      </c>
      <c r="G48" s="18"/>
    </row>
    <row r="49" spans="1:7" ht="21.95" customHeight="1">
      <c r="A49" s="148"/>
      <c r="B49" s="15">
        <v>38</v>
      </c>
      <c r="C49" s="16" t="s">
        <v>52</v>
      </c>
      <c r="D49" s="17"/>
      <c r="E49" s="17">
        <v>300</v>
      </c>
      <c r="F49" s="15">
        <f t="shared" si="2"/>
        <v>30</v>
      </c>
      <c r="G49" s="18"/>
    </row>
    <row r="50" spans="1:7" ht="21.95" customHeight="1">
      <c r="A50" s="148"/>
      <c r="B50" s="15">
        <v>39</v>
      </c>
      <c r="C50" s="16" t="s">
        <v>176</v>
      </c>
      <c r="D50" s="17"/>
      <c r="E50" s="17">
        <v>800</v>
      </c>
      <c r="F50" s="15">
        <f t="shared" si="2"/>
        <v>80</v>
      </c>
      <c r="G50" s="18"/>
    </row>
    <row r="51" spans="1:7" ht="21.95" customHeight="1">
      <c r="A51" s="148"/>
      <c r="B51" s="15">
        <v>40</v>
      </c>
      <c r="C51" s="16" t="s">
        <v>53</v>
      </c>
      <c r="D51" s="17"/>
      <c r="E51" s="17">
        <v>600</v>
      </c>
      <c r="F51" s="15">
        <f>E51*0.1</f>
        <v>60</v>
      </c>
      <c r="G51" s="18"/>
    </row>
    <row r="52" spans="1:7" ht="21.95" customHeight="1" thickBot="1">
      <c r="A52" s="148"/>
      <c r="B52" s="15">
        <v>41</v>
      </c>
      <c r="C52" s="16" t="s">
        <v>355</v>
      </c>
      <c r="D52" s="17"/>
      <c r="E52" s="17">
        <v>300</v>
      </c>
      <c r="F52" s="15">
        <f>E52*0.1</f>
        <v>30</v>
      </c>
      <c r="G52" s="18"/>
    </row>
    <row r="53" spans="1:7" ht="21.95" customHeight="1" thickBot="1">
      <c r="A53" s="148"/>
      <c r="B53" s="145" t="s">
        <v>81</v>
      </c>
      <c r="C53" s="146"/>
      <c r="D53" s="146"/>
      <c r="E53" s="108"/>
      <c r="F53" s="109"/>
      <c r="G53" s="106"/>
    </row>
    <row r="54" spans="1:7" ht="21.95" customHeight="1" thickBot="1">
      <c r="A54" s="148"/>
      <c r="B54" s="22">
        <v>42</v>
      </c>
      <c r="C54" s="28" t="s">
        <v>13</v>
      </c>
      <c r="D54" s="21"/>
      <c r="E54" s="21">
        <v>350</v>
      </c>
      <c r="F54" s="22">
        <f t="shared" si="2"/>
        <v>35</v>
      </c>
      <c r="G54" s="25"/>
    </row>
    <row r="55" spans="1:7" ht="21.95" customHeight="1" thickBot="1">
      <c r="A55" s="148"/>
      <c r="B55" s="145" t="s">
        <v>110</v>
      </c>
      <c r="C55" s="146"/>
      <c r="D55" s="146"/>
      <c r="E55" s="108"/>
      <c r="F55" s="109"/>
      <c r="G55" s="106"/>
    </row>
    <row r="56" spans="1:7" ht="33" customHeight="1">
      <c r="A56" s="148"/>
      <c r="B56" s="15">
        <v>43</v>
      </c>
      <c r="C56" s="16" t="s">
        <v>14</v>
      </c>
      <c r="D56" s="40" t="s">
        <v>111</v>
      </c>
      <c r="E56" s="17">
        <v>300</v>
      </c>
      <c r="F56" s="15">
        <f t="shared" si="2"/>
        <v>30</v>
      </c>
      <c r="G56" s="18"/>
    </row>
    <row r="57" spans="1:7" ht="21.95" customHeight="1">
      <c r="A57" s="148"/>
      <c r="B57" s="15">
        <v>44</v>
      </c>
      <c r="C57" s="16" t="s">
        <v>15</v>
      </c>
      <c r="D57" s="23" t="s">
        <v>356</v>
      </c>
      <c r="E57" s="17">
        <v>400</v>
      </c>
      <c r="F57" s="15">
        <f t="shared" si="2"/>
        <v>40</v>
      </c>
      <c r="G57" s="18"/>
    </row>
    <row r="58" spans="1:7" ht="31.5">
      <c r="A58" s="148"/>
      <c r="B58" s="65">
        <v>45</v>
      </c>
      <c r="C58" s="40" t="s">
        <v>187</v>
      </c>
      <c r="D58" s="29" t="s">
        <v>188</v>
      </c>
      <c r="E58" s="26">
        <v>550</v>
      </c>
      <c r="F58" s="15">
        <f>E58*0.1</f>
        <v>55</v>
      </c>
      <c r="G58" s="18"/>
    </row>
    <row r="59" spans="1:7" s="37" customFormat="1" ht="39" customHeight="1" thickBot="1">
      <c r="A59" s="148"/>
      <c r="B59" s="101">
        <v>46</v>
      </c>
      <c r="C59" s="19" t="s">
        <v>243</v>
      </c>
      <c r="D59" s="19"/>
      <c r="E59" s="14">
        <v>300</v>
      </c>
      <c r="F59" s="35">
        <f>E59*0.1</f>
        <v>30</v>
      </c>
      <c r="G59" s="41"/>
    </row>
    <row r="60" spans="1:7" ht="21.95" customHeight="1" thickBot="1">
      <c r="A60" s="148"/>
      <c r="B60" s="145" t="s">
        <v>82</v>
      </c>
      <c r="C60" s="146"/>
      <c r="D60" s="146"/>
      <c r="E60" s="108"/>
      <c r="F60" s="109">
        <f t="shared" si="2"/>
        <v>0</v>
      </c>
      <c r="G60" s="106"/>
    </row>
    <row r="61" spans="1:7" ht="39" customHeight="1">
      <c r="A61" s="148"/>
      <c r="B61" s="15">
        <v>47</v>
      </c>
      <c r="C61" s="23" t="s">
        <v>55</v>
      </c>
      <c r="D61" s="29" t="s">
        <v>357</v>
      </c>
      <c r="E61" s="17">
        <v>1000</v>
      </c>
      <c r="F61" s="15">
        <f t="shared" si="2"/>
        <v>100</v>
      </c>
      <c r="G61" s="18"/>
    </row>
    <row r="62" spans="1:7" ht="39" customHeight="1">
      <c r="A62" s="148"/>
      <c r="B62" s="15" t="s">
        <v>363</v>
      </c>
      <c r="C62" s="23" t="s">
        <v>333</v>
      </c>
      <c r="D62" s="29"/>
      <c r="E62" s="17">
        <v>800</v>
      </c>
      <c r="F62" s="15">
        <f t="shared" si="2"/>
        <v>80</v>
      </c>
      <c r="G62" s="100" t="s">
        <v>334</v>
      </c>
    </row>
    <row r="63" spans="1:7" ht="39" customHeight="1">
      <c r="A63" s="148"/>
      <c r="B63" s="15" t="s">
        <v>364</v>
      </c>
      <c r="C63" s="23" t="s">
        <v>335</v>
      </c>
      <c r="D63" s="29"/>
      <c r="E63" s="17">
        <v>800</v>
      </c>
      <c r="F63" s="15">
        <f t="shared" si="2"/>
        <v>80</v>
      </c>
      <c r="G63" s="18"/>
    </row>
    <row r="64" spans="1:7" ht="21.95" customHeight="1" thickBot="1">
      <c r="A64" s="148"/>
      <c r="B64" s="22">
        <v>48</v>
      </c>
      <c r="C64" s="24" t="s">
        <v>56</v>
      </c>
      <c r="D64" s="24" t="s">
        <v>57</v>
      </c>
      <c r="E64" s="21">
        <v>1500</v>
      </c>
      <c r="F64" s="22">
        <f t="shared" si="2"/>
        <v>150</v>
      </c>
      <c r="G64" s="25"/>
    </row>
    <row r="65" spans="1:7" ht="21.95" customHeight="1" thickBot="1">
      <c r="A65" s="148"/>
      <c r="B65" s="145" t="s">
        <v>83</v>
      </c>
      <c r="C65" s="146"/>
      <c r="D65" s="146"/>
      <c r="E65" s="108"/>
      <c r="F65" s="109">
        <f t="shared" ref="F65:F69" si="9">E65*0.1</f>
        <v>0</v>
      </c>
      <c r="G65" s="106"/>
    </row>
    <row r="66" spans="1:7" ht="42.95" customHeight="1">
      <c r="A66" s="148"/>
      <c r="B66" s="15">
        <v>49</v>
      </c>
      <c r="C66" s="30" t="s">
        <v>58</v>
      </c>
      <c r="D66" s="31" t="s">
        <v>341</v>
      </c>
      <c r="E66" s="17">
        <v>2500</v>
      </c>
      <c r="F66" s="15">
        <f t="shared" si="9"/>
        <v>250</v>
      </c>
      <c r="G66" s="27"/>
    </row>
    <row r="67" spans="1:7" ht="42.95" customHeight="1">
      <c r="A67" s="148"/>
      <c r="B67" s="15" t="s">
        <v>365</v>
      </c>
      <c r="C67" s="38" t="s">
        <v>160</v>
      </c>
      <c r="D67" s="31"/>
      <c r="E67" s="17">
        <v>100</v>
      </c>
      <c r="F67" s="15">
        <f t="shared" si="9"/>
        <v>10</v>
      </c>
      <c r="G67" s="27"/>
    </row>
    <row r="68" spans="1:7" ht="42.95" customHeight="1">
      <c r="A68" s="148"/>
      <c r="B68" s="15" t="s">
        <v>366</v>
      </c>
      <c r="C68" s="38" t="s">
        <v>161</v>
      </c>
      <c r="D68" s="31"/>
      <c r="E68" s="17">
        <v>100</v>
      </c>
      <c r="F68" s="15">
        <f t="shared" si="9"/>
        <v>10</v>
      </c>
      <c r="G68" s="27"/>
    </row>
    <row r="69" spans="1:7" ht="42.95" customHeight="1">
      <c r="A69" s="148"/>
      <c r="B69" s="15" t="s">
        <v>367</v>
      </c>
      <c r="C69" s="38" t="s">
        <v>162</v>
      </c>
      <c r="D69" s="31"/>
      <c r="E69" s="17">
        <v>100</v>
      </c>
      <c r="F69" s="15">
        <f t="shared" si="9"/>
        <v>10</v>
      </c>
      <c r="G69" s="27"/>
    </row>
    <row r="70" spans="1:7" ht="42.95" customHeight="1">
      <c r="A70" s="148"/>
      <c r="B70" s="15" t="s">
        <v>368</v>
      </c>
      <c r="C70" s="38" t="s">
        <v>163</v>
      </c>
      <c r="D70" s="31"/>
      <c r="E70" s="17">
        <v>800</v>
      </c>
      <c r="F70" s="15">
        <f>E70*0.1</f>
        <v>80</v>
      </c>
      <c r="G70" s="98" t="s">
        <v>328</v>
      </c>
    </row>
    <row r="71" spans="1:7" ht="42.95" customHeight="1" thickBot="1">
      <c r="A71" s="148"/>
      <c r="B71" s="14" t="s">
        <v>369</v>
      </c>
      <c r="C71" s="38" t="s">
        <v>336</v>
      </c>
      <c r="E71" s="14">
        <v>800</v>
      </c>
      <c r="F71" s="15">
        <f>E71*0.1</f>
        <v>80</v>
      </c>
      <c r="G71" s="27"/>
    </row>
    <row r="72" spans="1:7" ht="21.95" customHeight="1" thickBot="1">
      <c r="A72" s="148"/>
      <c r="B72" s="145" t="s">
        <v>112</v>
      </c>
      <c r="C72" s="146"/>
      <c r="D72" s="146"/>
      <c r="E72" s="108"/>
      <c r="F72" s="109">
        <f t="shared" si="2"/>
        <v>0</v>
      </c>
      <c r="G72" s="106"/>
    </row>
    <row r="73" spans="1:7" ht="126">
      <c r="A73" s="148"/>
      <c r="B73" s="15">
        <v>51</v>
      </c>
      <c r="C73" s="42" t="s">
        <v>242</v>
      </c>
      <c r="D73" s="29" t="s">
        <v>358</v>
      </c>
      <c r="E73" s="17">
        <v>1200</v>
      </c>
      <c r="F73" s="15">
        <f t="shared" si="2"/>
        <v>120</v>
      </c>
      <c r="G73" s="18"/>
    </row>
    <row r="74" spans="1:7" ht="21.95" customHeight="1" thickBot="1">
      <c r="A74" s="148"/>
      <c r="B74" s="15">
        <v>52</v>
      </c>
      <c r="C74" s="24" t="s">
        <v>54</v>
      </c>
      <c r="D74" s="24"/>
      <c r="E74" s="21">
        <v>1000</v>
      </c>
      <c r="F74" s="22">
        <f t="shared" si="2"/>
        <v>100</v>
      </c>
      <c r="G74" s="25"/>
    </row>
    <row r="75" spans="1:7" ht="21.95" customHeight="1" thickBot="1">
      <c r="A75" s="148"/>
      <c r="B75" s="145" t="s">
        <v>322</v>
      </c>
      <c r="C75" s="146"/>
      <c r="D75" s="146"/>
      <c r="E75" s="110"/>
      <c r="F75" s="111"/>
      <c r="G75" s="112"/>
    </row>
    <row r="76" spans="1:7">
      <c r="A76" s="148"/>
      <c r="B76" s="15">
        <v>53</v>
      </c>
      <c r="C76" s="58" t="s">
        <v>121</v>
      </c>
      <c r="E76" s="14">
        <v>1500</v>
      </c>
      <c r="F76" s="35">
        <f>E76*0.1</f>
        <v>150</v>
      </c>
      <c r="G76" s="34" t="s">
        <v>76</v>
      </c>
    </row>
    <row r="77" spans="1:7" ht="21.95" customHeight="1" thickBot="1">
      <c r="A77" s="148"/>
      <c r="B77" s="15">
        <v>54</v>
      </c>
      <c r="C77" s="58" t="s">
        <v>170</v>
      </c>
      <c r="E77" s="14">
        <v>1500</v>
      </c>
      <c r="F77" s="35">
        <f>E77*0.1</f>
        <v>150</v>
      </c>
      <c r="G77" s="34"/>
    </row>
    <row r="78" spans="1:7" ht="21.95" customHeight="1" thickBot="1">
      <c r="A78" s="148"/>
      <c r="B78" s="143" t="s">
        <v>113</v>
      </c>
      <c r="C78" s="144"/>
      <c r="D78" s="144"/>
      <c r="E78" s="104"/>
      <c r="F78" s="105"/>
      <c r="G78" s="113"/>
    </row>
    <row r="79" spans="1:7" ht="21.95" customHeight="1">
      <c r="A79" s="148"/>
      <c r="B79" s="35">
        <v>55</v>
      </c>
      <c r="C79" s="19" t="s">
        <v>114</v>
      </c>
      <c r="E79" s="14">
        <v>300</v>
      </c>
      <c r="F79" s="35">
        <f>E79*0.1</f>
        <v>30</v>
      </c>
      <c r="G79" s="18"/>
    </row>
    <row r="80" spans="1:7" ht="21.95" customHeight="1" thickBot="1">
      <c r="A80" s="148"/>
      <c r="B80" s="35">
        <v>56</v>
      </c>
      <c r="C80" s="19" t="s">
        <v>234</v>
      </c>
      <c r="E80" s="14">
        <v>100</v>
      </c>
      <c r="F80" s="35">
        <f t="shared" ref="F80:F189" si="10">E80*0.1</f>
        <v>10</v>
      </c>
      <c r="G80" s="18"/>
    </row>
    <row r="81" spans="1:7" ht="21.95" customHeight="1" thickBot="1">
      <c r="A81" s="148"/>
      <c r="B81" s="143" t="s">
        <v>115</v>
      </c>
      <c r="C81" s="144"/>
      <c r="D81" s="144"/>
      <c r="E81" s="104"/>
      <c r="F81" s="105">
        <f t="shared" si="10"/>
        <v>0</v>
      </c>
      <c r="G81" s="107"/>
    </row>
    <row r="82" spans="1:7" ht="21.95" customHeight="1">
      <c r="A82" s="148"/>
      <c r="B82" s="35">
        <v>57</v>
      </c>
      <c r="C82" s="19" t="s">
        <v>16</v>
      </c>
      <c r="D82" s="19" t="s">
        <v>359</v>
      </c>
      <c r="E82" s="14">
        <v>500</v>
      </c>
      <c r="F82" s="35">
        <f t="shared" si="10"/>
        <v>50</v>
      </c>
      <c r="G82" s="18"/>
    </row>
    <row r="83" spans="1:7" ht="21.95" customHeight="1">
      <c r="A83" s="148"/>
      <c r="B83" s="35">
        <v>58</v>
      </c>
      <c r="C83" s="19" t="s">
        <v>116</v>
      </c>
      <c r="E83" s="14">
        <v>100</v>
      </c>
      <c r="F83" s="35">
        <f t="shared" si="10"/>
        <v>10</v>
      </c>
      <c r="G83" s="18"/>
    </row>
    <row r="84" spans="1:7" ht="21.95" customHeight="1">
      <c r="A84" s="148"/>
      <c r="B84" s="35">
        <v>59</v>
      </c>
      <c r="C84" s="19" t="s">
        <v>164</v>
      </c>
      <c r="D84" s="19" t="s">
        <v>132</v>
      </c>
      <c r="E84" s="14">
        <v>500</v>
      </c>
      <c r="F84" s="35">
        <f t="shared" si="10"/>
        <v>50</v>
      </c>
      <c r="G84" s="18"/>
    </row>
    <row r="85" spans="1:7" ht="21.95" customHeight="1" thickBot="1">
      <c r="A85" s="148"/>
      <c r="B85" s="97">
        <v>60</v>
      </c>
      <c r="C85" s="19" t="s">
        <v>59</v>
      </c>
      <c r="D85" s="19" t="s">
        <v>132</v>
      </c>
      <c r="E85" s="14">
        <v>1200</v>
      </c>
      <c r="F85" s="35">
        <f>E85*0.1</f>
        <v>120</v>
      </c>
      <c r="G85" s="18"/>
    </row>
    <row r="86" spans="1:7" ht="21.95" customHeight="1" thickBot="1">
      <c r="A86" s="148"/>
      <c r="B86" s="151" t="s">
        <v>117</v>
      </c>
      <c r="C86" s="152"/>
      <c r="D86" s="152"/>
      <c r="E86" s="104"/>
      <c r="F86" s="105">
        <f t="shared" si="10"/>
        <v>0</v>
      </c>
      <c r="G86" s="107"/>
    </row>
    <row r="87" spans="1:7" ht="21.95" customHeight="1">
      <c r="A87" s="148"/>
      <c r="B87" s="35">
        <v>61</v>
      </c>
      <c r="C87" s="19" t="s">
        <v>118</v>
      </c>
      <c r="E87" s="14">
        <v>100</v>
      </c>
      <c r="F87" s="35">
        <f t="shared" si="10"/>
        <v>10</v>
      </c>
      <c r="G87" s="18"/>
    </row>
    <row r="88" spans="1:7" ht="21.95" customHeight="1">
      <c r="A88" s="148"/>
      <c r="B88" s="35">
        <v>62</v>
      </c>
      <c r="C88" s="19" t="s">
        <v>84</v>
      </c>
      <c r="E88" s="14">
        <v>100</v>
      </c>
      <c r="F88" s="35">
        <f t="shared" si="10"/>
        <v>10</v>
      </c>
      <c r="G88" s="18"/>
    </row>
    <row r="89" spans="1:7" ht="21.95" customHeight="1">
      <c r="A89" s="148"/>
      <c r="B89" s="35">
        <v>63</v>
      </c>
      <c r="C89" s="19" t="s">
        <v>119</v>
      </c>
      <c r="E89" s="14">
        <v>100</v>
      </c>
      <c r="F89" s="35">
        <f t="shared" si="10"/>
        <v>10</v>
      </c>
      <c r="G89" s="18"/>
    </row>
    <row r="90" spans="1:7" ht="21.95" customHeight="1">
      <c r="A90" s="148"/>
      <c r="B90" s="35">
        <v>64</v>
      </c>
      <c r="C90" s="19" t="s">
        <v>120</v>
      </c>
      <c r="E90" s="14">
        <v>100</v>
      </c>
      <c r="F90" s="35">
        <f t="shared" ref="F90:F92" si="11">E90*0.1</f>
        <v>10</v>
      </c>
      <c r="G90" s="18"/>
    </row>
    <row r="91" spans="1:7" ht="21.95" customHeight="1">
      <c r="A91" s="148"/>
      <c r="B91" s="35">
        <v>65</v>
      </c>
      <c r="C91" s="19" t="s">
        <v>60</v>
      </c>
      <c r="E91" s="14">
        <v>500</v>
      </c>
      <c r="F91" s="35">
        <f t="shared" si="11"/>
        <v>50</v>
      </c>
      <c r="G91" s="18"/>
    </row>
    <row r="92" spans="1:7" ht="21.95" customHeight="1" thickBot="1">
      <c r="A92" s="148"/>
      <c r="B92" s="35">
        <v>66</v>
      </c>
      <c r="C92" s="88" t="s">
        <v>208</v>
      </c>
      <c r="D92" s="88"/>
      <c r="E92" s="102">
        <v>500</v>
      </c>
      <c r="F92" s="103">
        <f t="shared" si="11"/>
        <v>50</v>
      </c>
      <c r="G92" s="18"/>
    </row>
    <row r="93" spans="1:7" ht="21.95" customHeight="1" thickBot="1">
      <c r="A93" s="153" t="s">
        <v>339</v>
      </c>
      <c r="B93" s="143" t="s">
        <v>19</v>
      </c>
      <c r="C93" s="144"/>
      <c r="D93" s="144"/>
      <c r="E93" s="104"/>
      <c r="F93" s="105"/>
      <c r="G93" s="106"/>
    </row>
    <row r="94" spans="1:7" ht="21.95" customHeight="1">
      <c r="A94" s="153"/>
      <c r="B94" s="93">
        <v>67</v>
      </c>
      <c r="C94" s="88" t="s">
        <v>27</v>
      </c>
      <c r="D94" s="88"/>
      <c r="E94" s="102">
        <v>100</v>
      </c>
      <c r="F94" s="103">
        <f t="shared" si="10"/>
        <v>10</v>
      </c>
      <c r="G94" s="18"/>
    </row>
    <row r="95" spans="1:7" ht="21.95" customHeight="1">
      <c r="A95" s="153"/>
      <c r="B95" s="120">
        <v>68</v>
      </c>
      <c r="C95" s="88" t="s">
        <v>360</v>
      </c>
      <c r="D95" s="88"/>
      <c r="E95" s="102">
        <v>200</v>
      </c>
      <c r="F95" s="103">
        <f t="shared" si="10"/>
        <v>20</v>
      </c>
      <c r="G95" s="18"/>
    </row>
    <row r="96" spans="1:7" ht="21.95" customHeight="1">
      <c r="A96" s="153"/>
      <c r="B96" s="120">
        <v>69</v>
      </c>
      <c r="C96" s="88" t="s">
        <v>361</v>
      </c>
      <c r="D96" s="88"/>
      <c r="E96" s="102">
        <v>200</v>
      </c>
      <c r="F96" s="103">
        <f t="shared" si="10"/>
        <v>20</v>
      </c>
      <c r="G96" s="18"/>
    </row>
    <row r="97" spans="1:7" ht="21.95" customHeight="1">
      <c r="A97" s="153"/>
      <c r="B97" s="93">
        <v>70</v>
      </c>
      <c r="C97" s="88" t="s">
        <v>326</v>
      </c>
      <c r="D97" s="88"/>
      <c r="E97" s="102">
        <v>100</v>
      </c>
      <c r="F97" s="103">
        <f t="shared" ref="F97:F111" si="12">E97*0.1</f>
        <v>10</v>
      </c>
      <c r="G97" s="18"/>
    </row>
    <row r="98" spans="1:7" ht="21.95" customHeight="1">
      <c r="A98" s="153"/>
      <c r="B98" s="93">
        <v>71</v>
      </c>
      <c r="C98" s="88" t="s">
        <v>134</v>
      </c>
      <c r="D98" s="88" t="s">
        <v>362</v>
      </c>
      <c r="E98" s="102">
        <v>100</v>
      </c>
      <c r="F98" s="103">
        <f t="shared" si="12"/>
        <v>10</v>
      </c>
      <c r="G98" s="18"/>
    </row>
    <row r="99" spans="1:7" ht="21.95" customHeight="1">
      <c r="A99" s="153"/>
      <c r="B99" s="93">
        <v>72</v>
      </c>
      <c r="C99" s="88" t="s">
        <v>20</v>
      </c>
      <c r="D99" s="88" t="s">
        <v>135</v>
      </c>
      <c r="E99" s="102">
        <v>200</v>
      </c>
      <c r="F99" s="103">
        <f t="shared" si="12"/>
        <v>20</v>
      </c>
      <c r="G99" s="18"/>
    </row>
    <row r="100" spans="1:7" ht="21.95" customHeight="1">
      <c r="A100" s="153"/>
      <c r="B100" s="93">
        <v>73</v>
      </c>
      <c r="C100" s="88" t="s">
        <v>244</v>
      </c>
      <c r="D100" s="88"/>
      <c r="E100" s="102">
        <v>100</v>
      </c>
      <c r="F100" s="103">
        <f t="shared" si="12"/>
        <v>10</v>
      </c>
      <c r="G100" s="18"/>
    </row>
    <row r="101" spans="1:7" ht="21.95" customHeight="1">
      <c r="A101" s="153"/>
      <c r="B101" s="93">
        <v>74</v>
      </c>
      <c r="C101" s="88" t="s">
        <v>136</v>
      </c>
      <c r="D101" s="88" t="s">
        <v>371</v>
      </c>
      <c r="E101" s="102">
        <v>200</v>
      </c>
      <c r="F101" s="103">
        <f t="shared" si="12"/>
        <v>20</v>
      </c>
      <c r="G101" s="18"/>
    </row>
    <row r="102" spans="1:7" ht="21.95" customHeight="1">
      <c r="A102" s="153"/>
      <c r="B102" s="93">
        <v>75</v>
      </c>
      <c r="C102" s="88" t="s">
        <v>370</v>
      </c>
      <c r="D102" s="88"/>
      <c r="E102" s="102">
        <v>50</v>
      </c>
      <c r="F102" s="103">
        <f t="shared" si="12"/>
        <v>5</v>
      </c>
      <c r="G102" s="18"/>
    </row>
    <row r="103" spans="1:7" ht="21.95" customHeight="1">
      <c r="A103" s="153"/>
      <c r="B103" s="93">
        <v>76</v>
      </c>
      <c r="C103" s="88" t="s">
        <v>137</v>
      </c>
      <c r="D103" s="88"/>
      <c r="E103" s="102">
        <v>80</v>
      </c>
      <c r="F103" s="103">
        <f t="shared" si="12"/>
        <v>8</v>
      </c>
      <c r="G103" s="18"/>
    </row>
    <row r="104" spans="1:7" ht="21.95" customHeight="1">
      <c r="A104" s="153"/>
      <c r="B104" s="93">
        <v>77</v>
      </c>
      <c r="C104" s="88" t="s">
        <v>165</v>
      </c>
      <c r="D104" s="88"/>
      <c r="E104" s="102">
        <v>80</v>
      </c>
      <c r="F104" s="103">
        <f t="shared" si="12"/>
        <v>8</v>
      </c>
      <c r="G104" s="18"/>
    </row>
    <row r="105" spans="1:7" ht="21.95" customHeight="1">
      <c r="A105" s="153"/>
      <c r="B105" s="93">
        <v>78</v>
      </c>
      <c r="C105" s="88" t="s">
        <v>138</v>
      </c>
      <c r="D105" s="88"/>
      <c r="E105" s="102">
        <v>0</v>
      </c>
      <c r="F105" s="103">
        <v>0</v>
      </c>
      <c r="G105" s="18"/>
    </row>
    <row r="106" spans="1:7" ht="21.95" customHeight="1">
      <c r="A106" s="153"/>
      <c r="B106" s="93">
        <v>79</v>
      </c>
      <c r="C106" s="88" t="s">
        <v>139</v>
      </c>
      <c r="D106" s="88"/>
      <c r="E106" s="102">
        <v>0</v>
      </c>
      <c r="F106" s="103">
        <v>0</v>
      </c>
      <c r="G106" s="18"/>
    </row>
    <row r="107" spans="1:7" ht="21.95" customHeight="1">
      <c r="A107" s="153"/>
      <c r="B107" s="93">
        <v>80</v>
      </c>
      <c r="C107" s="88" t="s">
        <v>85</v>
      </c>
      <c r="D107" s="88"/>
      <c r="E107" s="102">
        <v>0</v>
      </c>
      <c r="F107" s="103">
        <v>0</v>
      </c>
      <c r="G107" s="18"/>
    </row>
    <row r="108" spans="1:7" ht="21.95" customHeight="1">
      <c r="A108" s="153"/>
      <c r="B108" s="93">
        <v>81</v>
      </c>
      <c r="C108" s="88" t="s">
        <v>140</v>
      </c>
      <c r="D108" s="88"/>
      <c r="E108" s="102">
        <v>100</v>
      </c>
      <c r="F108" s="103">
        <f t="shared" si="12"/>
        <v>10</v>
      </c>
      <c r="G108" s="18"/>
    </row>
    <row r="109" spans="1:7" ht="21.95" customHeight="1">
      <c r="A109" s="153"/>
      <c r="B109" s="93">
        <v>82</v>
      </c>
      <c r="C109" s="88" t="s">
        <v>25</v>
      </c>
      <c r="D109" s="88"/>
      <c r="E109" s="102">
        <v>300</v>
      </c>
      <c r="F109" s="103">
        <f t="shared" si="12"/>
        <v>30</v>
      </c>
      <c r="G109" s="18"/>
    </row>
    <row r="110" spans="1:7" ht="21.95" customHeight="1">
      <c r="A110" s="153"/>
      <c r="B110" s="93">
        <v>83</v>
      </c>
      <c r="C110" s="88" t="s">
        <v>80</v>
      </c>
      <c r="D110" s="88"/>
      <c r="E110" s="102">
        <v>300</v>
      </c>
      <c r="F110" s="103">
        <f t="shared" si="12"/>
        <v>30</v>
      </c>
      <c r="G110" s="18"/>
    </row>
    <row r="111" spans="1:7" ht="21.95" customHeight="1">
      <c r="A111" s="153"/>
      <c r="B111" s="93">
        <v>84</v>
      </c>
      <c r="C111" s="88" t="s">
        <v>237</v>
      </c>
      <c r="D111" s="88"/>
      <c r="E111" s="102">
        <v>100</v>
      </c>
      <c r="F111" s="103">
        <f t="shared" si="12"/>
        <v>10</v>
      </c>
      <c r="G111" s="18"/>
    </row>
    <row r="112" spans="1:7" ht="21.95" customHeight="1">
      <c r="A112" s="153"/>
      <c r="B112" s="93">
        <v>85</v>
      </c>
      <c r="C112" s="88" t="s">
        <v>151</v>
      </c>
      <c r="D112" s="88" t="s">
        <v>152</v>
      </c>
      <c r="E112" s="102">
        <v>800</v>
      </c>
      <c r="F112" s="103">
        <f t="shared" ref="F112:F114" si="13">E112*0.1</f>
        <v>80</v>
      </c>
      <c r="G112" s="18"/>
    </row>
    <row r="113" spans="1:7" ht="21.95" customHeight="1">
      <c r="A113" s="153"/>
      <c r="B113" s="93">
        <v>86</v>
      </c>
      <c r="C113" s="88" t="s">
        <v>153</v>
      </c>
      <c r="D113" s="88"/>
      <c r="E113" s="102">
        <v>100</v>
      </c>
      <c r="F113" s="103">
        <f t="shared" si="13"/>
        <v>10</v>
      </c>
      <c r="G113" s="18"/>
    </row>
    <row r="114" spans="1:7" ht="21.95" customHeight="1">
      <c r="A114" s="153"/>
      <c r="B114" s="93">
        <v>87</v>
      </c>
      <c r="C114" s="88" t="s">
        <v>154</v>
      </c>
      <c r="D114" s="88"/>
      <c r="E114" s="102">
        <v>100</v>
      </c>
      <c r="F114" s="103">
        <f t="shared" si="13"/>
        <v>10</v>
      </c>
      <c r="G114" s="18"/>
    </row>
    <row r="115" spans="1:7" ht="21.95" customHeight="1">
      <c r="A115" s="153"/>
      <c r="B115" s="93">
        <v>88</v>
      </c>
      <c r="C115" s="88" t="s">
        <v>89</v>
      </c>
      <c r="D115" s="88"/>
      <c r="E115" s="102">
        <v>500</v>
      </c>
      <c r="F115" s="103">
        <f t="shared" ref="F115:F128" si="14">E115*0.1</f>
        <v>50</v>
      </c>
      <c r="G115" s="18"/>
    </row>
    <row r="116" spans="1:7" ht="21.95" customHeight="1">
      <c r="A116" s="153"/>
      <c r="B116" s="93">
        <v>89</v>
      </c>
      <c r="C116" s="88" t="s">
        <v>155</v>
      </c>
      <c r="D116" s="88"/>
      <c r="E116" s="102">
        <v>100</v>
      </c>
      <c r="F116" s="103">
        <f t="shared" si="14"/>
        <v>10</v>
      </c>
      <c r="G116" s="18"/>
    </row>
    <row r="117" spans="1:7" ht="21.95" customHeight="1">
      <c r="A117" s="153"/>
      <c r="B117" s="93">
        <v>90</v>
      </c>
      <c r="C117" s="88" t="s">
        <v>167</v>
      </c>
      <c r="D117" s="88"/>
      <c r="E117" s="102">
        <v>50</v>
      </c>
      <c r="F117" s="103">
        <f t="shared" si="14"/>
        <v>5</v>
      </c>
      <c r="G117" s="18"/>
    </row>
    <row r="118" spans="1:7" ht="21.95" customHeight="1">
      <c r="A118" s="153"/>
      <c r="B118" s="93">
        <v>91</v>
      </c>
      <c r="C118" s="88" t="s">
        <v>156</v>
      </c>
      <c r="D118" s="88"/>
      <c r="E118" s="102">
        <v>50</v>
      </c>
      <c r="F118" s="103">
        <f t="shared" si="14"/>
        <v>5</v>
      </c>
      <c r="G118" s="18"/>
    </row>
    <row r="119" spans="1:7" ht="21.95" customHeight="1">
      <c r="A119" s="153"/>
      <c r="B119" s="93">
        <v>92</v>
      </c>
      <c r="C119" s="88" t="s">
        <v>157</v>
      </c>
      <c r="D119" s="88"/>
      <c r="E119" s="102">
        <v>100</v>
      </c>
      <c r="F119" s="103">
        <f t="shared" si="14"/>
        <v>10</v>
      </c>
      <c r="G119" s="18"/>
    </row>
    <row r="120" spans="1:7" ht="21.95" customHeight="1">
      <c r="A120" s="153"/>
      <c r="B120" s="93">
        <v>93</v>
      </c>
      <c r="C120" s="88" t="s">
        <v>26</v>
      </c>
      <c r="D120" s="88"/>
      <c r="E120" s="102">
        <v>50</v>
      </c>
      <c r="F120" s="103">
        <f t="shared" si="14"/>
        <v>5</v>
      </c>
      <c r="G120" s="18"/>
    </row>
    <row r="121" spans="1:7" ht="21.95" customHeight="1">
      <c r="A121" s="153"/>
      <c r="B121" s="93">
        <v>94</v>
      </c>
      <c r="C121" s="88" t="s">
        <v>158</v>
      </c>
      <c r="D121" s="88"/>
      <c r="E121" s="102">
        <v>200</v>
      </c>
      <c r="F121" s="103">
        <f t="shared" si="14"/>
        <v>20</v>
      </c>
      <c r="G121" s="18"/>
    </row>
    <row r="122" spans="1:7" ht="21.95" customHeight="1">
      <c r="A122" s="153"/>
      <c r="B122" s="93">
        <v>95</v>
      </c>
      <c r="C122" s="88" t="s">
        <v>168</v>
      </c>
      <c r="D122" s="88"/>
      <c r="E122" s="102">
        <v>50</v>
      </c>
      <c r="F122" s="103">
        <f t="shared" si="14"/>
        <v>5</v>
      </c>
      <c r="G122" s="18"/>
    </row>
    <row r="123" spans="1:7" ht="21.95" customHeight="1">
      <c r="A123" s="153"/>
      <c r="B123" s="93">
        <v>96</v>
      </c>
      <c r="C123" s="88" t="s">
        <v>169</v>
      </c>
      <c r="D123" s="88"/>
      <c r="E123" s="102">
        <v>100</v>
      </c>
      <c r="F123" s="103">
        <f t="shared" si="14"/>
        <v>10</v>
      </c>
      <c r="G123" s="18"/>
    </row>
    <row r="124" spans="1:7" ht="21.95" customHeight="1">
      <c r="A124" s="153"/>
      <c r="B124" s="93">
        <v>97</v>
      </c>
      <c r="C124" s="88" t="s">
        <v>221</v>
      </c>
      <c r="D124" s="88"/>
      <c r="E124" s="102">
        <v>200</v>
      </c>
      <c r="F124" s="102">
        <f t="shared" si="14"/>
        <v>20</v>
      </c>
      <c r="G124" s="18"/>
    </row>
    <row r="125" spans="1:7" ht="21.95" customHeight="1">
      <c r="A125" s="153"/>
      <c r="B125" s="93">
        <v>98</v>
      </c>
      <c r="C125" s="88" t="s">
        <v>222</v>
      </c>
      <c r="D125" s="88"/>
      <c r="E125" s="102">
        <v>200</v>
      </c>
      <c r="F125" s="102">
        <f t="shared" si="14"/>
        <v>20</v>
      </c>
      <c r="G125" s="18"/>
    </row>
    <row r="126" spans="1:7" ht="21.95" customHeight="1">
      <c r="A126" s="153"/>
      <c r="B126" s="93">
        <v>99</v>
      </c>
      <c r="C126" s="88" t="s">
        <v>223</v>
      </c>
      <c r="D126" s="88"/>
      <c r="E126" s="102">
        <v>1000</v>
      </c>
      <c r="F126" s="103">
        <f t="shared" si="14"/>
        <v>100</v>
      </c>
      <c r="G126" s="18"/>
    </row>
    <row r="127" spans="1:7" ht="21.95" customHeight="1" thickBot="1">
      <c r="A127" s="153"/>
      <c r="B127" s="93">
        <v>100</v>
      </c>
      <c r="C127" s="88" t="s">
        <v>224</v>
      </c>
      <c r="D127" s="88"/>
      <c r="E127" s="102">
        <v>800</v>
      </c>
      <c r="F127" s="33">
        <f t="shared" si="14"/>
        <v>80</v>
      </c>
      <c r="G127" s="18"/>
    </row>
    <row r="128" spans="1:7" ht="21.95" customHeight="1">
      <c r="A128" s="153"/>
      <c r="B128" s="93">
        <v>101</v>
      </c>
      <c r="C128" s="88" t="s">
        <v>331</v>
      </c>
      <c r="D128" s="88"/>
      <c r="E128" s="102">
        <v>10</v>
      </c>
      <c r="F128" s="103">
        <f t="shared" si="14"/>
        <v>1</v>
      </c>
      <c r="G128" s="18"/>
    </row>
    <row r="129" spans="1:7" ht="21.95" customHeight="1">
      <c r="A129" s="153"/>
      <c r="B129" s="35">
        <v>102</v>
      </c>
      <c r="C129" s="88" t="s">
        <v>122</v>
      </c>
      <c r="D129" s="88" t="s">
        <v>337</v>
      </c>
      <c r="E129" s="102">
        <v>100</v>
      </c>
      <c r="F129" s="103">
        <v>10</v>
      </c>
      <c r="G129" s="18" t="s">
        <v>338</v>
      </c>
    </row>
    <row r="130" spans="1:7" ht="21.95" customHeight="1" thickBot="1">
      <c r="A130" s="154"/>
      <c r="B130" s="35">
        <v>103</v>
      </c>
      <c r="C130" s="19" t="s">
        <v>384</v>
      </c>
      <c r="E130" s="14">
        <v>10</v>
      </c>
      <c r="F130" s="103">
        <f>E129*0.1</f>
        <v>10</v>
      </c>
    </row>
    <row r="131" spans="1:7" ht="21.95" customHeight="1" thickBot="1">
      <c r="A131" s="159">
        <v>1</v>
      </c>
      <c r="B131" s="143" t="s">
        <v>123</v>
      </c>
      <c r="C131" s="144"/>
      <c r="D131" s="144"/>
      <c r="E131" s="104"/>
      <c r="F131" s="105">
        <f t="shared" si="10"/>
        <v>0</v>
      </c>
      <c r="G131" s="107"/>
    </row>
    <row r="132" spans="1:7" ht="21.95" customHeight="1">
      <c r="A132" s="149"/>
      <c r="B132" s="39">
        <v>103</v>
      </c>
      <c r="C132" s="19" t="s">
        <v>213</v>
      </c>
      <c r="E132" s="14">
        <v>800</v>
      </c>
      <c r="F132" s="35">
        <f t="shared" si="10"/>
        <v>80</v>
      </c>
      <c r="G132" s="18"/>
    </row>
    <row r="133" spans="1:7" ht="21.95" customHeight="1">
      <c r="A133" s="149"/>
      <c r="B133" s="39">
        <v>104</v>
      </c>
      <c r="C133" s="19" t="s">
        <v>214</v>
      </c>
      <c r="E133" s="14">
        <v>800</v>
      </c>
      <c r="F133" s="35">
        <f t="shared" si="10"/>
        <v>80</v>
      </c>
      <c r="G133" s="18"/>
    </row>
    <row r="134" spans="1:7" ht="21.95" customHeight="1" thickBot="1">
      <c r="A134" s="149"/>
      <c r="B134" s="93">
        <v>105</v>
      </c>
      <c r="C134" s="88" t="s">
        <v>124</v>
      </c>
      <c r="D134" s="88"/>
      <c r="E134" s="102">
        <v>1200</v>
      </c>
      <c r="F134" s="103">
        <f t="shared" si="10"/>
        <v>120</v>
      </c>
      <c r="G134" s="18"/>
    </row>
    <row r="135" spans="1:7" ht="21.95" customHeight="1" thickBot="1">
      <c r="A135" s="149"/>
      <c r="B135" s="143" t="s">
        <v>63</v>
      </c>
      <c r="C135" s="144"/>
      <c r="D135" s="144"/>
      <c r="E135" s="104"/>
      <c r="F135" s="105">
        <f t="shared" ref="F135:F136" si="15">E135*0.1</f>
        <v>0</v>
      </c>
      <c r="G135" s="107"/>
    </row>
    <row r="136" spans="1:7" ht="21.95" customHeight="1" thickBot="1">
      <c r="A136" s="149"/>
      <c r="B136" s="39">
        <v>106</v>
      </c>
      <c r="C136" s="19" t="s">
        <v>64</v>
      </c>
      <c r="D136" s="19" t="s">
        <v>65</v>
      </c>
      <c r="E136" s="14">
        <v>2400</v>
      </c>
      <c r="F136" s="35">
        <f t="shared" si="15"/>
        <v>240</v>
      </c>
      <c r="G136" s="18"/>
    </row>
    <row r="137" spans="1:7" ht="21.95" customHeight="1" thickBot="1">
      <c r="A137" s="149"/>
      <c r="B137" s="143" t="s">
        <v>125</v>
      </c>
      <c r="C137" s="144"/>
      <c r="D137" s="144"/>
      <c r="E137" s="104"/>
      <c r="F137" s="105">
        <f t="shared" si="10"/>
        <v>0</v>
      </c>
      <c r="G137" s="107"/>
    </row>
    <row r="138" spans="1:7" ht="21.95" customHeight="1">
      <c r="A138" s="149"/>
      <c r="B138" s="39">
        <v>107</v>
      </c>
      <c r="C138" s="19" t="s">
        <v>17</v>
      </c>
      <c r="D138" s="19" t="s">
        <v>372</v>
      </c>
      <c r="E138" s="14">
        <v>200</v>
      </c>
      <c r="F138" s="35">
        <f t="shared" si="10"/>
        <v>20</v>
      </c>
      <c r="G138" s="18"/>
    </row>
    <row r="139" spans="1:7" ht="21.95" customHeight="1">
      <c r="A139" s="149"/>
      <c r="B139" s="93">
        <v>108</v>
      </c>
      <c r="C139" s="19" t="s">
        <v>127</v>
      </c>
      <c r="D139" s="19" t="s">
        <v>373</v>
      </c>
      <c r="E139" s="14">
        <v>200</v>
      </c>
      <c r="F139" s="35">
        <f t="shared" si="10"/>
        <v>20</v>
      </c>
      <c r="G139" s="18"/>
    </row>
    <row r="140" spans="1:7" ht="21.95" customHeight="1">
      <c r="A140" s="149"/>
      <c r="B140" s="120">
        <v>109</v>
      </c>
      <c r="C140" s="19" t="s">
        <v>231</v>
      </c>
      <c r="E140" s="14">
        <v>400</v>
      </c>
      <c r="F140" s="35">
        <f t="shared" si="10"/>
        <v>40</v>
      </c>
      <c r="G140" s="18"/>
    </row>
    <row r="141" spans="1:7" ht="21.95" customHeight="1">
      <c r="A141" s="149"/>
      <c r="B141" s="120">
        <v>110</v>
      </c>
      <c r="C141" s="19" t="s">
        <v>232</v>
      </c>
      <c r="D141" s="19" t="s">
        <v>233</v>
      </c>
      <c r="E141" s="14">
        <v>400</v>
      </c>
      <c r="F141" s="35">
        <f t="shared" ref="F141:F142" si="16">E141*0.1</f>
        <v>40</v>
      </c>
      <c r="G141" s="18"/>
    </row>
    <row r="142" spans="1:7" ht="21.95" customHeight="1">
      <c r="A142" s="149"/>
      <c r="B142" s="120">
        <v>111</v>
      </c>
      <c r="C142" s="19" t="s">
        <v>238</v>
      </c>
      <c r="E142" s="14">
        <v>100</v>
      </c>
      <c r="F142" s="35">
        <f t="shared" si="16"/>
        <v>10</v>
      </c>
      <c r="G142" s="18"/>
    </row>
    <row r="143" spans="1:7" ht="21.95" customHeight="1">
      <c r="A143" s="149"/>
      <c r="B143" s="120">
        <v>112</v>
      </c>
      <c r="C143" s="19" t="s">
        <v>239</v>
      </c>
      <c r="E143" s="14">
        <v>100</v>
      </c>
      <c r="F143" s="35">
        <f t="shared" ref="F143:F152" si="17">E143*0.1</f>
        <v>10</v>
      </c>
      <c r="G143" s="18"/>
    </row>
    <row r="144" spans="1:7" ht="21.95" customHeight="1">
      <c r="A144" s="149"/>
      <c r="B144" s="120">
        <v>113</v>
      </c>
      <c r="C144" s="19" t="s">
        <v>240</v>
      </c>
      <c r="E144" s="14">
        <v>100</v>
      </c>
      <c r="F144" s="35">
        <f t="shared" si="17"/>
        <v>10</v>
      </c>
      <c r="G144" s="18"/>
    </row>
    <row r="145" spans="1:7" ht="21.95" customHeight="1">
      <c r="A145" s="149"/>
      <c r="B145" s="120">
        <v>114</v>
      </c>
      <c r="C145" s="19" t="s">
        <v>241</v>
      </c>
      <c r="E145" s="14">
        <v>100</v>
      </c>
      <c r="F145" s="35">
        <f t="shared" si="17"/>
        <v>10</v>
      </c>
      <c r="G145" s="18"/>
    </row>
    <row r="146" spans="1:7" ht="21.95" customHeight="1">
      <c r="A146" s="149"/>
      <c r="B146" s="120">
        <v>115</v>
      </c>
      <c r="C146" s="19" t="s">
        <v>235</v>
      </c>
      <c r="E146" s="14">
        <v>200</v>
      </c>
      <c r="F146" s="35">
        <f t="shared" si="17"/>
        <v>20</v>
      </c>
      <c r="G146" s="18"/>
    </row>
    <row r="147" spans="1:7" ht="21.95" customHeight="1">
      <c r="A147" s="149"/>
      <c r="B147" s="120">
        <v>116</v>
      </c>
      <c r="C147" s="19" t="s">
        <v>236</v>
      </c>
      <c r="E147" s="14">
        <v>200</v>
      </c>
      <c r="F147" s="35">
        <f t="shared" si="17"/>
        <v>20</v>
      </c>
      <c r="G147" s="18"/>
    </row>
    <row r="148" spans="1:7" ht="21.95" customHeight="1">
      <c r="A148" s="149"/>
      <c r="B148" s="120">
        <v>117</v>
      </c>
      <c r="C148" s="19" t="s">
        <v>374</v>
      </c>
      <c r="D148" s="19" t="s">
        <v>379</v>
      </c>
      <c r="E148" s="14">
        <v>500</v>
      </c>
      <c r="F148" s="121">
        <f t="shared" si="17"/>
        <v>50</v>
      </c>
      <c r="G148" s="18"/>
    </row>
    <row r="149" spans="1:7" ht="21.95" customHeight="1">
      <c r="A149" s="149"/>
      <c r="B149" s="120">
        <v>118</v>
      </c>
      <c r="C149" s="19" t="s">
        <v>375</v>
      </c>
      <c r="E149" s="14">
        <v>100</v>
      </c>
      <c r="F149" s="121">
        <f t="shared" si="17"/>
        <v>10</v>
      </c>
      <c r="G149" s="18"/>
    </row>
    <row r="150" spans="1:7" ht="21.95" customHeight="1">
      <c r="A150" s="149"/>
      <c r="B150" s="120">
        <v>119</v>
      </c>
      <c r="C150" s="19" t="s">
        <v>376</v>
      </c>
      <c r="E150" s="14">
        <v>100</v>
      </c>
      <c r="F150" s="121">
        <f t="shared" si="17"/>
        <v>10</v>
      </c>
      <c r="G150" s="18"/>
    </row>
    <row r="151" spans="1:7" ht="21.95" customHeight="1">
      <c r="A151" s="149"/>
      <c r="B151" s="120">
        <v>120</v>
      </c>
      <c r="C151" s="19" t="s">
        <v>377</v>
      </c>
      <c r="E151" s="14">
        <v>100</v>
      </c>
      <c r="F151" s="121">
        <f t="shared" si="17"/>
        <v>10</v>
      </c>
      <c r="G151" s="18"/>
    </row>
    <row r="152" spans="1:7" ht="33">
      <c r="A152" s="149"/>
      <c r="B152" s="120">
        <v>121</v>
      </c>
      <c r="C152" s="19" t="s">
        <v>378</v>
      </c>
      <c r="D152" s="37" t="s">
        <v>380</v>
      </c>
      <c r="E152" s="14">
        <v>1200</v>
      </c>
      <c r="F152" s="121">
        <f t="shared" si="17"/>
        <v>120</v>
      </c>
      <c r="G152" s="18"/>
    </row>
    <row r="153" spans="1:7" ht="21.95" customHeight="1">
      <c r="A153" s="149"/>
      <c r="B153" s="120">
        <v>122</v>
      </c>
      <c r="C153" s="19" t="s">
        <v>128</v>
      </c>
      <c r="E153" s="14">
        <v>100</v>
      </c>
      <c r="F153" s="35">
        <f t="shared" si="10"/>
        <v>10</v>
      </c>
      <c r="G153" s="18"/>
    </row>
    <row r="154" spans="1:7" ht="21.95" customHeight="1">
      <c r="A154" s="149"/>
      <c r="B154" s="120">
        <v>123</v>
      </c>
      <c r="C154" s="19" t="s">
        <v>70</v>
      </c>
      <c r="D154" s="19" t="s">
        <v>381</v>
      </c>
      <c r="E154" s="14">
        <v>400</v>
      </c>
      <c r="F154" s="35">
        <f t="shared" si="10"/>
        <v>40</v>
      </c>
      <c r="G154" s="18"/>
    </row>
    <row r="155" spans="1:7" ht="21.95" customHeight="1">
      <c r="A155" s="149"/>
      <c r="B155" s="120">
        <v>124</v>
      </c>
      <c r="C155" s="19" t="s">
        <v>129</v>
      </c>
      <c r="D155" s="19" t="s">
        <v>381</v>
      </c>
      <c r="E155" s="14">
        <v>300</v>
      </c>
      <c r="F155" s="35">
        <f t="shared" si="10"/>
        <v>30</v>
      </c>
      <c r="G155" s="18"/>
    </row>
    <row r="156" spans="1:7" ht="21.95" customHeight="1">
      <c r="A156" s="149"/>
      <c r="B156" s="120">
        <v>125</v>
      </c>
      <c r="C156" s="19" t="s">
        <v>171</v>
      </c>
      <c r="D156" s="19" t="s">
        <v>172</v>
      </c>
      <c r="E156" s="14">
        <v>100</v>
      </c>
      <c r="F156" s="35">
        <f t="shared" si="10"/>
        <v>10</v>
      </c>
      <c r="G156" s="18"/>
    </row>
    <row r="157" spans="1:7" ht="51.95" customHeight="1">
      <c r="A157" s="149"/>
      <c r="B157" s="120">
        <v>126</v>
      </c>
      <c r="C157" s="19" t="s">
        <v>173</v>
      </c>
      <c r="D157" s="31" t="s">
        <v>191</v>
      </c>
      <c r="E157" s="14">
        <v>300</v>
      </c>
      <c r="F157" s="35">
        <f t="shared" si="10"/>
        <v>30</v>
      </c>
      <c r="G157" s="18"/>
    </row>
    <row r="158" spans="1:7" ht="26.1" customHeight="1">
      <c r="A158" s="149"/>
      <c r="B158" s="120">
        <v>127</v>
      </c>
      <c r="C158" s="19" t="s">
        <v>175</v>
      </c>
      <c r="D158" s="29" t="s">
        <v>174</v>
      </c>
      <c r="E158" s="14">
        <v>500</v>
      </c>
      <c r="F158" s="35">
        <f t="shared" si="10"/>
        <v>50</v>
      </c>
      <c r="G158" s="18"/>
    </row>
    <row r="159" spans="1:7" ht="48.95" customHeight="1">
      <c r="A159" s="149"/>
      <c r="B159" s="120">
        <v>128</v>
      </c>
      <c r="C159" s="19" t="s">
        <v>179</v>
      </c>
      <c r="D159" s="31" t="s">
        <v>180</v>
      </c>
      <c r="E159" s="14">
        <v>800</v>
      </c>
      <c r="F159" s="35">
        <f t="shared" si="10"/>
        <v>80</v>
      </c>
      <c r="G159" s="18"/>
    </row>
    <row r="160" spans="1:7" ht="21.95" customHeight="1">
      <c r="A160" s="149"/>
      <c r="B160" s="120">
        <v>129</v>
      </c>
      <c r="C160" s="19" t="s">
        <v>69</v>
      </c>
      <c r="D160" s="19" t="s">
        <v>382</v>
      </c>
      <c r="E160" s="14">
        <v>1100</v>
      </c>
      <c r="F160" s="35">
        <f t="shared" si="10"/>
        <v>110</v>
      </c>
      <c r="G160" s="18"/>
    </row>
    <row r="161" spans="1:7" ht="21.95" customHeight="1">
      <c r="A161" s="149"/>
      <c r="B161" s="120">
        <v>130</v>
      </c>
      <c r="C161" s="19" t="s">
        <v>66</v>
      </c>
      <c r="D161" s="19" t="s">
        <v>382</v>
      </c>
      <c r="E161" s="14">
        <v>900</v>
      </c>
      <c r="F161" s="35">
        <f t="shared" si="10"/>
        <v>90</v>
      </c>
      <c r="G161" s="18"/>
    </row>
    <row r="162" spans="1:7" ht="21.95" customHeight="1">
      <c r="A162" s="149"/>
      <c r="B162" s="122">
        <v>131</v>
      </c>
      <c r="C162" s="19" t="s">
        <v>385</v>
      </c>
      <c r="D162" s="19" t="s">
        <v>386</v>
      </c>
      <c r="E162" s="14">
        <v>550</v>
      </c>
      <c r="F162" s="121">
        <f t="shared" si="10"/>
        <v>55</v>
      </c>
      <c r="G162" s="18"/>
    </row>
    <row r="163" spans="1:7" ht="21.95" customHeight="1">
      <c r="A163" s="149"/>
      <c r="B163" s="122">
        <v>132</v>
      </c>
      <c r="C163" s="19" t="s">
        <v>77</v>
      </c>
      <c r="E163" s="14">
        <v>200</v>
      </c>
      <c r="F163" s="35">
        <f t="shared" si="10"/>
        <v>20</v>
      </c>
      <c r="G163" s="18"/>
    </row>
    <row r="164" spans="1:7" ht="21.95" customHeight="1">
      <c r="A164" s="149"/>
      <c r="B164" s="122">
        <v>133</v>
      </c>
      <c r="C164" s="19" t="s">
        <v>130</v>
      </c>
      <c r="E164" s="14">
        <v>200</v>
      </c>
      <c r="F164" s="35">
        <f t="shared" si="10"/>
        <v>20</v>
      </c>
      <c r="G164" s="18"/>
    </row>
    <row r="165" spans="1:7" ht="21.95" customHeight="1">
      <c r="A165" s="149"/>
      <c r="B165" s="122">
        <v>134</v>
      </c>
      <c r="C165" s="19" t="s">
        <v>131</v>
      </c>
      <c r="E165" s="14">
        <v>200</v>
      </c>
      <c r="F165" s="35">
        <f>E165*0.1</f>
        <v>20</v>
      </c>
      <c r="G165" s="18"/>
    </row>
    <row r="166" spans="1:7" ht="21.95" customHeight="1">
      <c r="A166" s="149"/>
      <c r="B166" s="122">
        <v>135</v>
      </c>
      <c r="C166" s="19" t="s">
        <v>245</v>
      </c>
      <c r="E166" s="14">
        <v>700</v>
      </c>
      <c r="F166" s="35">
        <f>E166*0.1</f>
        <v>70</v>
      </c>
      <c r="G166" s="18"/>
    </row>
    <row r="167" spans="1:7" ht="21.95" customHeight="1" thickBot="1">
      <c r="A167" s="149"/>
      <c r="B167" s="122">
        <v>136</v>
      </c>
      <c r="C167" s="19" t="s">
        <v>246</v>
      </c>
      <c r="E167" s="14">
        <v>700</v>
      </c>
      <c r="F167" s="35">
        <f>E167*0.1</f>
        <v>70</v>
      </c>
      <c r="G167" s="18"/>
    </row>
    <row r="168" spans="1:7" ht="21.95" customHeight="1" thickBot="1">
      <c r="A168" s="149"/>
      <c r="B168" s="143" t="s">
        <v>329</v>
      </c>
      <c r="C168" s="144"/>
      <c r="D168" s="144"/>
      <c r="E168" s="104"/>
      <c r="F168" s="105">
        <f t="shared" si="10"/>
        <v>0</v>
      </c>
      <c r="G168" s="107"/>
    </row>
    <row r="169" spans="1:7" ht="21.95" customHeight="1">
      <c r="A169" s="149"/>
      <c r="B169" s="64">
        <v>137</v>
      </c>
      <c r="C169" s="19" t="s">
        <v>215</v>
      </c>
      <c r="D169" s="19" t="s">
        <v>132</v>
      </c>
      <c r="E169" s="14">
        <v>80</v>
      </c>
      <c r="F169" s="35">
        <f t="shared" ref="F169" si="18">E169*0.1</f>
        <v>8</v>
      </c>
      <c r="G169" s="18"/>
    </row>
    <row r="170" spans="1:7" ht="21.95" customHeight="1">
      <c r="A170" s="149"/>
      <c r="B170" s="64">
        <v>138</v>
      </c>
      <c r="C170" s="19" t="s">
        <v>216</v>
      </c>
      <c r="D170" s="19" t="s">
        <v>132</v>
      </c>
      <c r="E170" s="14">
        <v>80</v>
      </c>
      <c r="F170" s="35">
        <f t="shared" si="10"/>
        <v>8</v>
      </c>
      <c r="G170" s="18"/>
    </row>
    <row r="171" spans="1:7" ht="21.95" customHeight="1">
      <c r="A171" s="149"/>
      <c r="B171" s="64">
        <v>139</v>
      </c>
      <c r="C171" s="19" t="s">
        <v>217</v>
      </c>
      <c r="D171" s="19" t="s">
        <v>132</v>
      </c>
      <c r="E171" s="14">
        <v>80</v>
      </c>
      <c r="F171" s="35">
        <f t="shared" si="10"/>
        <v>8</v>
      </c>
      <c r="G171" s="18"/>
    </row>
    <row r="172" spans="1:7" ht="21.95" customHeight="1">
      <c r="A172" s="149"/>
      <c r="B172" s="64">
        <v>140</v>
      </c>
      <c r="C172" s="19" t="s">
        <v>218</v>
      </c>
      <c r="D172" s="19" t="s">
        <v>132</v>
      </c>
      <c r="E172" s="14">
        <v>80</v>
      </c>
      <c r="F172" s="35">
        <f t="shared" ref="F172:F173" si="19">E172*0.1</f>
        <v>8</v>
      </c>
      <c r="G172" s="18"/>
    </row>
    <row r="173" spans="1:7" ht="21.95" customHeight="1">
      <c r="A173" s="149"/>
      <c r="B173" s="64">
        <v>141</v>
      </c>
      <c r="C173" s="19" t="s">
        <v>330</v>
      </c>
      <c r="E173" s="14">
        <v>10</v>
      </c>
      <c r="F173" s="94">
        <f t="shared" si="19"/>
        <v>1</v>
      </c>
      <c r="G173" s="18"/>
    </row>
    <row r="174" spans="1:7" ht="21.95" customHeight="1" thickBot="1">
      <c r="A174" s="149"/>
      <c r="B174" s="64">
        <v>142</v>
      </c>
      <c r="C174" s="19" t="s">
        <v>133</v>
      </c>
      <c r="E174" s="14">
        <v>20</v>
      </c>
      <c r="F174" s="35">
        <f t="shared" si="10"/>
        <v>2</v>
      </c>
      <c r="G174" s="18"/>
    </row>
    <row r="175" spans="1:7" ht="21.95" customHeight="1" thickBot="1">
      <c r="A175" s="147" t="s">
        <v>225</v>
      </c>
      <c r="B175" s="151" t="s">
        <v>141</v>
      </c>
      <c r="C175" s="152"/>
      <c r="D175" s="152"/>
      <c r="E175" s="104"/>
      <c r="F175" s="105">
        <f t="shared" si="10"/>
        <v>0</v>
      </c>
      <c r="G175" s="106"/>
    </row>
    <row r="176" spans="1:7" ht="21.95" customHeight="1">
      <c r="A176" s="148"/>
      <c r="B176" s="39">
        <v>143</v>
      </c>
      <c r="C176" s="19" t="s">
        <v>21</v>
      </c>
      <c r="E176" s="14">
        <v>200</v>
      </c>
      <c r="F176" s="35">
        <f t="shared" si="10"/>
        <v>20</v>
      </c>
      <c r="G176" s="36" t="s">
        <v>142</v>
      </c>
    </row>
    <row r="177" spans="1:7" ht="21.95" customHeight="1">
      <c r="A177" s="148"/>
      <c r="B177" s="39">
        <v>144</v>
      </c>
      <c r="C177" s="19" t="s">
        <v>22</v>
      </c>
      <c r="D177" s="19" t="s">
        <v>88</v>
      </c>
      <c r="E177" s="14">
        <v>200</v>
      </c>
      <c r="F177" s="35">
        <f>E177*0.1</f>
        <v>20</v>
      </c>
      <c r="G177" s="18"/>
    </row>
    <row r="178" spans="1:7" ht="21.95" customHeight="1">
      <c r="A178" s="148"/>
      <c r="B178" s="96">
        <v>145</v>
      </c>
      <c r="C178" s="19" t="s">
        <v>229</v>
      </c>
      <c r="E178" s="14">
        <v>200</v>
      </c>
      <c r="F178" s="35">
        <f>E178*0.1</f>
        <v>20</v>
      </c>
      <c r="G178" s="36"/>
    </row>
    <row r="179" spans="1:7" ht="21.95" customHeight="1" thickBot="1">
      <c r="A179" s="148"/>
      <c r="B179" s="96">
        <v>146</v>
      </c>
      <c r="C179" s="19" t="s">
        <v>230</v>
      </c>
      <c r="E179" s="14">
        <v>200</v>
      </c>
      <c r="F179" s="121">
        <f>E179*0.1</f>
        <v>20</v>
      </c>
      <c r="G179" s="25"/>
    </row>
    <row r="180" spans="1:7" ht="21.95" customHeight="1" thickBot="1">
      <c r="A180" s="149"/>
      <c r="B180" s="151" t="s">
        <v>67</v>
      </c>
      <c r="C180" s="152"/>
      <c r="D180" s="152"/>
      <c r="E180" s="104"/>
      <c r="F180" s="105">
        <f t="shared" si="10"/>
        <v>0</v>
      </c>
      <c r="G180" s="106"/>
    </row>
    <row r="181" spans="1:7" ht="21.95" customHeight="1">
      <c r="A181" s="149"/>
      <c r="B181" s="39">
        <v>147</v>
      </c>
      <c r="C181" s="19" t="s">
        <v>143</v>
      </c>
      <c r="E181" s="14">
        <v>300</v>
      </c>
      <c r="F181" s="35">
        <f t="shared" si="10"/>
        <v>30</v>
      </c>
      <c r="G181" s="18"/>
    </row>
    <row r="182" spans="1:7" ht="21.95" customHeight="1">
      <c r="A182" s="149"/>
      <c r="B182" s="39">
        <v>148</v>
      </c>
      <c r="C182" s="19" t="s">
        <v>144</v>
      </c>
      <c r="E182" s="14">
        <v>400</v>
      </c>
      <c r="F182" s="35">
        <f t="shared" si="10"/>
        <v>40</v>
      </c>
      <c r="G182" s="18"/>
    </row>
    <row r="183" spans="1:7" ht="21.95" customHeight="1">
      <c r="A183" s="149"/>
      <c r="B183" s="122">
        <v>149</v>
      </c>
      <c r="C183" s="19" t="s">
        <v>23</v>
      </c>
      <c r="E183" s="14">
        <v>600</v>
      </c>
      <c r="F183" s="35">
        <f t="shared" si="10"/>
        <v>60</v>
      </c>
      <c r="G183" s="18"/>
    </row>
    <row r="184" spans="1:7" ht="21.95" customHeight="1">
      <c r="A184" s="149"/>
      <c r="B184" s="122">
        <v>150</v>
      </c>
      <c r="C184" s="19" t="s">
        <v>189</v>
      </c>
      <c r="E184" s="14">
        <v>600</v>
      </c>
      <c r="F184" s="35">
        <f t="shared" si="10"/>
        <v>60</v>
      </c>
      <c r="G184" s="18"/>
    </row>
    <row r="185" spans="1:7" ht="36.950000000000003" customHeight="1">
      <c r="A185" s="149"/>
      <c r="B185" s="122">
        <v>151</v>
      </c>
      <c r="C185" s="19" t="s">
        <v>145</v>
      </c>
      <c r="D185" s="37" t="s">
        <v>68</v>
      </c>
      <c r="E185" s="14">
        <v>500</v>
      </c>
      <c r="F185" s="35">
        <f t="shared" si="10"/>
        <v>50</v>
      </c>
      <c r="G185" s="18"/>
    </row>
    <row r="186" spans="1:7" ht="33.950000000000003" customHeight="1">
      <c r="A186" s="149"/>
      <c r="B186" s="122">
        <v>152</v>
      </c>
      <c r="C186" s="19" t="s">
        <v>146</v>
      </c>
      <c r="D186" s="37" t="s">
        <v>147</v>
      </c>
      <c r="E186" s="14">
        <v>500</v>
      </c>
      <c r="F186" s="35">
        <f t="shared" si="10"/>
        <v>50</v>
      </c>
      <c r="G186" s="18"/>
    </row>
    <row r="187" spans="1:7" ht="36" customHeight="1" thickBot="1">
      <c r="A187" s="149"/>
      <c r="B187" s="122">
        <v>153</v>
      </c>
      <c r="C187" s="19" t="s">
        <v>148</v>
      </c>
      <c r="D187" s="37" t="s">
        <v>71</v>
      </c>
      <c r="E187" s="14">
        <v>400</v>
      </c>
      <c r="F187" s="35">
        <f t="shared" si="10"/>
        <v>40</v>
      </c>
      <c r="G187" s="18"/>
    </row>
    <row r="188" spans="1:7" ht="21.95" customHeight="1" thickBot="1">
      <c r="A188" s="148"/>
      <c r="B188" s="143" t="s">
        <v>327</v>
      </c>
      <c r="C188" s="144"/>
      <c r="D188" s="144"/>
      <c r="E188" s="118"/>
      <c r="F188" s="105">
        <f t="shared" si="10"/>
        <v>0</v>
      </c>
      <c r="G188" s="107"/>
    </row>
    <row r="189" spans="1:7" ht="21.95" customHeight="1">
      <c r="A189" s="148"/>
      <c r="B189" s="39">
        <v>154</v>
      </c>
      <c r="C189" s="19" t="s">
        <v>219</v>
      </c>
      <c r="E189" s="14">
        <v>100</v>
      </c>
      <c r="F189" s="35">
        <f t="shared" si="10"/>
        <v>10</v>
      </c>
      <c r="G189" s="18"/>
    </row>
    <row r="190" spans="1:7" ht="21.95" customHeight="1">
      <c r="A190" s="148"/>
      <c r="B190" s="39">
        <v>155</v>
      </c>
      <c r="C190" s="19" t="s">
        <v>220</v>
      </c>
      <c r="E190" s="14">
        <v>100</v>
      </c>
      <c r="F190" s="35">
        <f t="shared" ref="F190" si="20">E190*0.1</f>
        <v>10</v>
      </c>
      <c r="G190" s="18"/>
    </row>
    <row r="191" spans="1:7" ht="21.95" customHeight="1">
      <c r="A191" s="148"/>
      <c r="B191" s="122">
        <v>156</v>
      </c>
      <c r="C191" s="19" t="s">
        <v>209</v>
      </c>
      <c r="E191" s="14">
        <v>100</v>
      </c>
      <c r="F191" s="35">
        <f>E191*0.1</f>
        <v>10</v>
      </c>
      <c r="G191" s="18"/>
    </row>
    <row r="192" spans="1:7" ht="21.95" customHeight="1">
      <c r="A192" s="148"/>
      <c r="B192" s="122">
        <v>157</v>
      </c>
      <c r="C192" s="19" t="s">
        <v>210</v>
      </c>
      <c r="E192" s="14">
        <v>100</v>
      </c>
      <c r="F192" s="35">
        <f t="shared" ref="F192:F194" si="21">E192*0.1</f>
        <v>10</v>
      </c>
      <c r="G192" s="18"/>
    </row>
    <row r="193" spans="1:7" ht="21.95" customHeight="1">
      <c r="A193" s="148"/>
      <c r="B193" s="122">
        <v>158</v>
      </c>
      <c r="C193" s="19" t="s">
        <v>325</v>
      </c>
      <c r="E193" s="14">
        <v>100</v>
      </c>
      <c r="F193" s="94">
        <f t="shared" ref="F193" si="22">E193*0.1</f>
        <v>10</v>
      </c>
      <c r="G193" s="18"/>
    </row>
    <row r="194" spans="1:7" ht="21.95" customHeight="1">
      <c r="A194" s="148"/>
      <c r="B194" s="122">
        <v>159</v>
      </c>
      <c r="C194" s="19" t="s">
        <v>211</v>
      </c>
      <c r="E194" s="14">
        <v>100</v>
      </c>
      <c r="F194" s="35">
        <f t="shared" si="21"/>
        <v>10</v>
      </c>
      <c r="G194" s="18"/>
    </row>
    <row r="195" spans="1:7" ht="21.95" customHeight="1">
      <c r="A195" s="148"/>
      <c r="B195" s="122">
        <v>160</v>
      </c>
      <c r="C195" s="19" t="s">
        <v>324</v>
      </c>
      <c r="E195" s="14">
        <v>100</v>
      </c>
      <c r="F195" s="35">
        <f>E195*0.1</f>
        <v>10</v>
      </c>
      <c r="G195" s="18"/>
    </row>
    <row r="196" spans="1:7" ht="21.95" customHeight="1" thickBot="1">
      <c r="A196" s="150"/>
      <c r="B196" s="122">
        <v>161</v>
      </c>
      <c r="C196" s="19" t="s">
        <v>212</v>
      </c>
      <c r="E196" s="14">
        <v>100</v>
      </c>
      <c r="F196" s="35">
        <f t="shared" ref="F196" si="23">E196*0.1</f>
        <v>10</v>
      </c>
      <c r="G196" s="18"/>
    </row>
    <row r="197" spans="1:7" ht="17.25" thickBot="1">
      <c r="A197" s="157" t="s">
        <v>285</v>
      </c>
      <c r="B197" s="143" t="s">
        <v>198</v>
      </c>
      <c r="C197" s="144"/>
      <c r="D197" s="144"/>
      <c r="E197" s="118"/>
      <c r="F197" s="105">
        <f t="shared" ref="F197:F198" si="24">E197*0.1</f>
        <v>0</v>
      </c>
      <c r="G197" s="107"/>
    </row>
    <row r="198" spans="1:7">
      <c r="A198" s="153"/>
      <c r="B198" s="39">
        <v>162</v>
      </c>
      <c r="C198" s="19" t="s">
        <v>199</v>
      </c>
      <c r="E198" s="17">
        <v>200</v>
      </c>
      <c r="F198" s="15">
        <f t="shared" si="24"/>
        <v>20</v>
      </c>
      <c r="G198" s="18"/>
    </row>
    <row r="199" spans="1:7">
      <c r="A199" s="153"/>
      <c r="B199" s="39">
        <v>163</v>
      </c>
      <c r="C199" s="19" t="s">
        <v>200</v>
      </c>
      <c r="E199" s="17">
        <v>200</v>
      </c>
      <c r="F199" s="15">
        <f t="shared" ref="F199:F204" si="25">E199*0.1</f>
        <v>20</v>
      </c>
      <c r="G199" s="18"/>
    </row>
    <row r="200" spans="1:7">
      <c r="A200" s="153"/>
      <c r="B200" s="122">
        <v>164</v>
      </c>
      <c r="C200" s="19" t="s">
        <v>126</v>
      </c>
      <c r="E200" s="14">
        <v>50</v>
      </c>
      <c r="F200" s="94">
        <f t="shared" ref="F200:F201" si="26">E200*0.1</f>
        <v>5</v>
      </c>
      <c r="G200" s="18"/>
    </row>
    <row r="201" spans="1:7">
      <c r="A201" s="153"/>
      <c r="B201" s="122">
        <v>165</v>
      </c>
      <c r="C201" s="19" t="s">
        <v>318</v>
      </c>
      <c r="D201" s="19" t="s">
        <v>383</v>
      </c>
      <c r="E201" s="17">
        <v>100</v>
      </c>
      <c r="F201" s="15">
        <f t="shared" si="26"/>
        <v>10</v>
      </c>
      <c r="G201" s="18"/>
    </row>
    <row r="202" spans="1:7">
      <c r="A202" s="153"/>
      <c r="B202" s="122">
        <v>166</v>
      </c>
      <c r="C202" s="19" t="s">
        <v>201</v>
      </c>
      <c r="E202" s="17">
        <v>100</v>
      </c>
      <c r="F202" s="15">
        <f t="shared" si="25"/>
        <v>10</v>
      </c>
      <c r="G202" s="18"/>
    </row>
    <row r="203" spans="1:7">
      <c r="A203" s="153"/>
      <c r="B203" s="122">
        <v>167</v>
      </c>
      <c r="C203" s="19" t="s">
        <v>202</v>
      </c>
      <c r="E203" s="17">
        <v>100</v>
      </c>
      <c r="F203" s="15">
        <f t="shared" si="25"/>
        <v>10</v>
      </c>
      <c r="G203" s="18"/>
    </row>
    <row r="204" spans="1:7">
      <c r="A204" s="153"/>
      <c r="B204" s="122">
        <v>168</v>
      </c>
      <c r="C204" s="19" t="s">
        <v>203</v>
      </c>
      <c r="E204" s="17">
        <v>100</v>
      </c>
      <c r="F204" s="15">
        <f t="shared" si="25"/>
        <v>10</v>
      </c>
      <c r="G204" s="18"/>
    </row>
    <row r="205" spans="1:7">
      <c r="A205" s="153"/>
      <c r="B205" s="122">
        <v>169</v>
      </c>
      <c r="C205" s="19" t="s">
        <v>149</v>
      </c>
      <c r="D205" s="19" t="s">
        <v>150</v>
      </c>
      <c r="E205" s="14">
        <v>50</v>
      </c>
      <c r="F205" s="35">
        <f>E205*0.1</f>
        <v>5</v>
      </c>
      <c r="G205" s="18"/>
    </row>
    <row r="206" spans="1:7">
      <c r="A206" s="153"/>
      <c r="B206" s="122">
        <v>170</v>
      </c>
      <c r="C206" s="19" t="s">
        <v>323</v>
      </c>
      <c r="E206" s="14">
        <v>50</v>
      </c>
      <c r="F206" s="35">
        <f>E206*0.1</f>
        <v>5</v>
      </c>
      <c r="G206" s="18"/>
    </row>
    <row r="207" spans="1:7">
      <c r="A207" s="153"/>
      <c r="B207" s="122">
        <v>171</v>
      </c>
      <c r="C207" s="19" t="s">
        <v>226</v>
      </c>
      <c r="E207" s="17">
        <v>100</v>
      </c>
      <c r="F207" s="15">
        <f t="shared" ref="F207" si="27">E207*0.1</f>
        <v>10</v>
      </c>
      <c r="G207" s="18"/>
    </row>
    <row r="208" spans="1:7">
      <c r="A208" s="153"/>
      <c r="B208" s="122">
        <v>172</v>
      </c>
      <c r="C208" s="19" t="s">
        <v>227</v>
      </c>
      <c r="E208" s="17">
        <v>100</v>
      </c>
      <c r="F208" s="15">
        <f t="shared" ref="F208:F213" si="28">E208*0.1</f>
        <v>10</v>
      </c>
      <c r="G208" s="18"/>
    </row>
    <row r="209" spans="1:7">
      <c r="A209" s="153"/>
      <c r="B209" s="122">
        <v>173</v>
      </c>
      <c r="C209" s="19" t="s">
        <v>205</v>
      </c>
      <c r="E209" s="17">
        <v>100</v>
      </c>
      <c r="F209" s="15">
        <f t="shared" si="28"/>
        <v>10</v>
      </c>
      <c r="G209" s="83"/>
    </row>
    <row r="210" spans="1:7">
      <c r="A210" s="153"/>
      <c r="B210" s="122">
        <v>174</v>
      </c>
      <c r="C210" s="19" t="s">
        <v>228</v>
      </c>
      <c r="E210" s="17">
        <v>100</v>
      </c>
      <c r="F210" s="15">
        <f t="shared" ref="F210" si="29">E210*0.1</f>
        <v>10</v>
      </c>
      <c r="G210" s="83"/>
    </row>
    <row r="211" spans="1:7">
      <c r="A211" s="153"/>
      <c r="B211" s="122">
        <v>175</v>
      </c>
      <c r="C211" s="19" t="s">
        <v>61</v>
      </c>
      <c r="D211" s="19" t="s">
        <v>62</v>
      </c>
      <c r="E211" s="14">
        <v>100</v>
      </c>
      <c r="F211" s="35">
        <f>E211*0.1</f>
        <v>10</v>
      </c>
      <c r="G211" s="83"/>
    </row>
    <row r="212" spans="1:7" ht="17.25" thickBot="1">
      <c r="A212" s="153"/>
      <c r="B212" s="122">
        <v>176</v>
      </c>
      <c r="C212" s="19" t="s">
        <v>204</v>
      </c>
      <c r="E212" s="17">
        <v>100</v>
      </c>
      <c r="F212" s="15">
        <f>E212*0.1</f>
        <v>10</v>
      </c>
      <c r="G212" s="83"/>
    </row>
    <row r="213" spans="1:7" ht="17.25" thickBot="1">
      <c r="A213" s="153"/>
      <c r="B213" s="143" t="s">
        <v>206</v>
      </c>
      <c r="C213" s="144"/>
      <c r="D213" s="144"/>
      <c r="E213" s="118"/>
      <c r="F213" s="105">
        <f t="shared" si="28"/>
        <v>0</v>
      </c>
      <c r="G213" s="119"/>
    </row>
    <row r="214" spans="1:7">
      <c r="A214" s="153"/>
      <c r="B214" s="86">
        <v>177</v>
      </c>
      <c r="C214" s="87" t="s">
        <v>286</v>
      </c>
      <c r="D214" s="88" t="s">
        <v>263</v>
      </c>
      <c r="E214" s="84">
        <v>4000</v>
      </c>
      <c r="F214" s="85">
        <f t="shared" ref="F214:F257" si="30">E214*0.1</f>
        <v>400</v>
      </c>
      <c r="G214" s="27" t="s">
        <v>264</v>
      </c>
    </row>
    <row r="215" spans="1:7">
      <c r="A215" s="153"/>
      <c r="B215" s="86">
        <v>178</v>
      </c>
      <c r="C215" s="87" t="s">
        <v>249</v>
      </c>
      <c r="D215" s="88" t="s">
        <v>263</v>
      </c>
      <c r="E215" s="84">
        <v>1000</v>
      </c>
      <c r="F215" s="84">
        <f t="shared" si="30"/>
        <v>100</v>
      </c>
      <c r="G215" s="27" t="s">
        <v>265</v>
      </c>
    </row>
    <row r="216" spans="1:7">
      <c r="A216" s="153"/>
      <c r="B216" s="86">
        <v>179</v>
      </c>
      <c r="C216" s="87" t="s">
        <v>287</v>
      </c>
      <c r="D216" s="88" t="s">
        <v>266</v>
      </c>
      <c r="E216" s="84">
        <v>500</v>
      </c>
      <c r="F216" s="84">
        <f t="shared" si="30"/>
        <v>50</v>
      </c>
      <c r="G216" s="27" t="s">
        <v>265</v>
      </c>
    </row>
    <row r="217" spans="1:7">
      <c r="A217" s="153"/>
      <c r="B217" s="86">
        <v>180</v>
      </c>
      <c r="C217" s="87" t="s">
        <v>250</v>
      </c>
      <c r="D217" s="88" t="s">
        <v>267</v>
      </c>
      <c r="E217" s="84">
        <v>1500</v>
      </c>
      <c r="F217" s="84">
        <f t="shared" si="30"/>
        <v>150</v>
      </c>
      <c r="G217" s="27" t="s">
        <v>265</v>
      </c>
    </row>
    <row r="218" spans="1:7">
      <c r="A218" s="153"/>
      <c r="B218" s="86">
        <v>181</v>
      </c>
      <c r="C218" s="87" t="s">
        <v>251</v>
      </c>
      <c r="D218" s="88" t="s">
        <v>268</v>
      </c>
      <c r="E218" s="84">
        <v>500</v>
      </c>
      <c r="F218" s="84">
        <f t="shared" si="30"/>
        <v>50</v>
      </c>
      <c r="G218" s="27" t="s">
        <v>265</v>
      </c>
    </row>
    <row r="219" spans="1:7">
      <c r="A219" s="153"/>
      <c r="B219" s="86">
        <v>182</v>
      </c>
      <c r="C219" s="87" t="s">
        <v>252</v>
      </c>
      <c r="D219" s="88" t="s">
        <v>269</v>
      </c>
      <c r="E219" s="84">
        <v>500</v>
      </c>
      <c r="F219" s="84">
        <f t="shared" si="30"/>
        <v>50</v>
      </c>
      <c r="G219" s="27" t="s">
        <v>265</v>
      </c>
    </row>
    <row r="220" spans="1:7">
      <c r="A220" s="153"/>
      <c r="B220" s="86">
        <v>183</v>
      </c>
      <c r="C220" s="87" t="s">
        <v>253</v>
      </c>
      <c r="D220" s="88" t="s">
        <v>269</v>
      </c>
      <c r="E220" s="84">
        <v>500</v>
      </c>
      <c r="F220" s="84">
        <f t="shared" si="30"/>
        <v>50</v>
      </c>
      <c r="G220" s="27" t="s">
        <v>265</v>
      </c>
    </row>
    <row r="221" spans="1:7">
      <c r="A221" s="153"/>
      <c r="B221" s="86">
        <v>184</v>
      </c>
      <c r="C221" s="87" t="s">
        <v>254</v>
      </c>
      <c r="D221" s="88" t="s">
        <v>263</v>
      </c>
      <c r="E221" s="84">
        <v>1000</v>
      </c>
      <c r="F221" s="84">
        <f t="shared" si="30"/>
        <v>100</v>
      </c>
      <c r="G221" s="27" t="s">
        <v>278</v>
      </c>
    </row>
    <row r="222" spans="1:7">
      <c r="A222" s="153"/>
      <c r="B222" s="86">
        <v>185</v>
      </c>
      <c r="C222" s="88" t="s">
        <v>300</v>
      </c>
      <c r="D222" s="88" t="s">
        <v>263</v>
      </c>
      <c r="E222" s="84">
        <v>1500</v>
      </c>
      <c r="F222" s="84">
        <f t="shared" si="30"/>
        <v>150</v>
      </c>
      <c r="G222" s="18"/>
    </row>
    <row r="223" spans="1:7">
      <c r="A223" s="153"/>
      <c r="B223" s="86">
        <v>186</v>
      </c>
      <c r="C223" s="88" t="s">
        <v>301</v>
      </c>
      <c r="D223" s="88" t="s">
        <v>263</v>
      </c>
      <c r="E223" s="84">
        <v>2000</v>
      </c>
      <c r="F223" s="84">
        <f t="shared" si="30"/>
        <v>200</v>
      </c>
      <c r="G223" s="18"/>
    </row>
    <row r="224" spans="1:7">
      <c r="A224" s="153"/>
      <c r="B224" s="86">
        <v>187</v>
      </c>
      <c r="C224" s="88" t="s">
        <v>302</v>
      </c>
      <c r="D224" s="88"/>
      <c r="E224" s="84">
        <v>300</v>
      </c>
      <c r="F224" s="84">
        <f t="shared" si="30"/>
        <v>30</v>
      </c>
      <c r="G224" s="18"/>
    </row>
    <row r="225" spans="1:7">
      <c r="A225" s="153"/>
      <c r="B225" s="86">
        <v>188</v>
      </c>
      <c r="C225" s="88" t="s">
        <v>303</v>
      </c>
      <c r="D225" s="88" t="s">
        <v>275</v>
      </c>
      <c r="E225" s="84">
        <v>200</v>
      </c>
      <c r="F225" s="84">
        <f t="shared" si="30"/>
        <v>20</v>
      </c>
      <c r="G225" s="18"/>
    </row>
    <row r="226" spans="1:7">
      <c r="A226" s="153"/>
      <c r="B226" s="86">
        <v>189</v>
      </c>
      <c r="C226" s="88" t="s">
        <v>276</v>
      </c>
      <c r="D226" s="88"/>
      <c r="E226" s="84">
        <v>400</v>
      </c>
      <c r="F226" s="84">
        <f t="shared" si="30"/>
        <v>40</v>
      </c>
      <c r="G226" s="18"/>
    </row>
    <row r="227" spans="1:7">
      <c r="A227" s="153"/>
      <c r="B227" s="86">
        <v>190</v>
      </c>
      <c r="C227" s="88" t="s">
        <v>256</v>
      </c>
      <c r="D227" s="88" t="s">
        <v>269</v>
      </c>
      <c r="E227" s="84">
        <v>200</v>
      </c>
      <c r="F227" s="84">
        <f t="shared" si="30"/>
        <v>20</v>
      </c>
      <c r="G227" s="18"/>
    </row>
    <row r="228" spans="1:7">
      <c r="A228" s="153"/>
      <c r="B228" s="86">
        <v>191</v>
      </c>
      <c r="C228" s="88" t="s">
        <v>304</v>
      </c>
      <c r="D228" s="88"/>
      <c r="E228" s="84">
        <v>200</v>
      </c>
      <c r="F228" s="84">
        <f t="shared" si="30"/>
        <v>20</v>
      </c>
      <c r="G228" s="18"/>
    </row>
    <row r="229" spans="1:7">
      <c r="A229" s="153"/>
      <c r="B229" s="86">
        <v>192</v>
      </c>
      <c r="C229" s="88" t="s">
        <v>283</v>
      </c>
      <c r="D229" s="88" t="s">
        <v>269</v>
      </c>
      <c r="E229" s="84">
        <v>200</v>
      </c>
      <c r="F229" s="84">
        <f t="shared" si="30"/>
        <v>20</v>
      </c>
      <c r="G229" s="18"/>
    </row>
    <row r="230" spans="1:7">
      <c r="A230" s="153"/>
      <c r="B230" s="86">
        <v>193</v>
      </c>
      <c r="C230" s="87" t="s">
        <v>257</v>
      </c>
      <c r="D230" s="88" t="s">
        <v>284</v>
      </c>
      <c r="E230" s="84">
        <v>300</v>
      </c>
      <c r="F230" s="84">
        <f t="shared" si="30"/>
        <v>30</v>
      </c>
      <c r="G230" s="27" t="s">
        <v>277</v>
      </c>
    </row>
    <row r="231" spans="1:7">
      <c r="A231" s="153"/>
      <c r="B231" s="86">
        <v>194</v>
      </c>
      <c r="C231" s="88" t="s">
        <v>258</v>
      </c>
      <c r="D231" s="88" t="s">
        <v>269</v>
      </c>
      <c r="E231" s="84">
        <v>200</v>
      </c>
      <c r="F231" s="84">
        <f t="shared" si="30"/>
        <v>20</v>
      </c>
      <c r="G231" s="18"/>
    </row>
    <row r="232" spans="1:7">
      <c r="A232" s="153"/>
      <c r="B232" s="86">
        <v>195</v>
      </c>
      <c r="C232" s="88" t="s">
        <v>259</v>
      </c>
      <c r="D232" s="88" t="s">
        <v>269</v>
      </c>
      <c r="E232" s="84">
        <v>200</v>
      </c>
      <c r="F232" s="84">
        <f t="shared" si="30"/>
        <v>20</v>
      </c>
      <c r="G232" s="18"/>
    </row>
    <row r="233" spans="1:7">
      <c r="A233" s="153"/>
      <c r="B233" s="86">
        <v>196</v>
      </c>
      <c r="C233" s="88" t="s">
        <v>305</v>
      </c>
      <c r="D233" s="88" t="s">
        <v>269</v>
      </c>
      <c r="E233" s="84">
        <v>300</v>
      </c>
      <c r="F233" s="84">
        <f t="shared" si="30"/>
        <v>30</v>
      </c>
      <c r="G233" s="18"/>
    </row>
    <row r="234" spans="1:7">
      <c r="A234" s="153"/>
      <c r="B234" s="86">
        <v>197</v>
      </c>
      <c r="C234" s="88" t="s">
        <v>306</v>
      </c>
      <c r="D234" s="88" t="s">
        <v>269</v>
      </c>
      <c r="E234" s="84">
        <v>200</v>
      </c>
      <c r="F234" s="84">
        <f t="shared" si="30"/>
        <v>20</v>
      </c>
      <c r="G234" s="18"/>
    </row>
    <row r="235" spans="1:7">
      <c r="A235" s="153"/>
      <c r="B235" s="86">
        <v>198</v>
      </c>
      <c r="C235" s="88" t="s">
        <v>307</v>
      </c>
      <c r="D235" s="88" t="s">
        <v>269</v>
      </c>
      <c r="E235" s="84">
        <v>200</v>
      </c>
      <c r="F235" s="84">
        <f t="shared" si="30"/>
        <v>20</v>
      </c>
      <c r="G235" s="18"/>
    </row>
    <row r="236" spans="1:7">
      <c r="A236" s="153"/>
      <c r="B236" s="86">
        <v>199</v>
      </c>
      <c r="C236" s="87" t="s">
        <v>288</v>
      </c>
      <c r="D236" s="88" t="s">
        <v>269</v>
      </c>
      <c r="E236" s="84">
        <v>400</v>
      </c>
      <c r="F236" s="84">
        <f t="shared" si="30"/>
        <v>40</v>
      </c>
      <c r="G236" s="27" t="s">
        <v>277</v>
      </c>
    </row>
    <row r="237" spans="1:7">
      <c r="A237" s="153"/>
      <c r="B237" s="86">
        <v>200</v>
      </c>
      <c r="C237" s="88" t="s">
        <v>308</v>
      </c>
      <c r="D237" s="88" t="s">
        <v>269</v>
      </c>
      <c r="E237" s="84">
        <v>200</v>
      </c>
      <c r="F237" s="84">
        <f t="shared" si="30"/>
        <v>20</v>
      </c>
      <c r="G237" s="18"/>
    </row>
    <row r="238" spans="1:7">
      <c r="A238" s="153"/>
      <c r="B238" s="86">
        <v>201</v>
      </c>
      <c r="C238" s="88" t="s">
        <v>309</v>
      </c>
      <c r="D238" s="88" t="s">
        <v>270</v>
      </c>
      <c r="E238" s="84">
        <v>300</v>
      </c>
      <c r="F238" s="84">
        <f t="shared" si="30"/>
        <v>30</v>
      </c>
      <c r="G238" s="18"/>
    </row>
    <row r="239" spans="1:7">
      <c r="A239" s="153"/>
      <c r="B239" s="86">
        <v>202</v>
      </c>
      <c r="C239" s="88" t="s">
        <v>310</v>
      </c>
      <c r="D239" s="88"/>
      <c r="E239" s="84">
        <v>200</v>
      </c>
      <c r="F239" s="84">
        <f t="shared" si="30"/>
        <v>20</v>
      </c>
      <c r="G239" s="18"/>
    </row>
    <row r="240" spans="1:7" ht="49.5">
      <c r="A240" s="153"/>
      <c r="B240" s="86">
        <v>203</v>
      </c>
      <c r="C240" s="88" t="s">
        <v>260</v>
      </c>
      <c r="D240" s="89" t="s">
        <v>271</v>
      </c>
      <c r="E240" s="84">
        <v>2000</v>
      </c>
      <c r="F240" s="84">
        <f t="shared" si="30"/>
        <v>200</v>
      </c>
      <c r="G240" s="18"/>
    </row>
    <row r="241" spans="1:7">
      <c r="A241" s="153"/>
      <c r="B241" s="86">
        <v>204</v>
      </c>
      <c r="C241" s="87" t="s">
        <v>261</v>
      </c>
      <c r="D241" s="90" t="s">
        <v>272</v>
      </c>
      <c r="E241" s="84">
        <v>500</v>
      </c>
      <c r="F241" s="84">
        <f t="shared" si="30"/>
        <v>50</v>
      </c>
      <c r="G241" s="27" t="s">
        <v>277</v>
      </c>
    </row>
    <row r="242" spans="1:7">
      <c r="A242" s="153"/>
      <c r="B242" s="86">
        <v>205</v>
      </c>
      <c r="C242" s="87" t="s">
        <v>289</v>
      </c>
      <c r="D242" s="90" t="s">
        <v>273</v>
      </c>
      <c r="E242" s="84">
        <v>100</v>
      </c>
      <c r="F242" s="84">
        <f t="shared" si="30"/>
        <v>10</v>
      </c>
      <c r="G242" s="18"/>
    </row>
    <row r="243" spans="1:7">
      <c r="A243" s="153"/>
      <c r="B243" s="86">
        <v>206</v>
      </c>
      <c r="C243" s="87" t="s">
        <v>290</v>
      </c>
      <c r="D243" s="90" t="s">
        <v>273</v>
      </c>
      <c r="E243" s="84">
        <v>100</v>
      </c>
      <c r="F243" s="84">
        <f t="shared" si="30"/>
        <v>10</v>
      </c>
      <c r="G243" s="18"/>
    </row>
    <row r="244" spans="1:7">
      <c r="A244" s="153"/>
      <c r="B244" s="86">
        <v>207</v>
      </c>
      <c r="C244" s="88" t="s">
        <v>311</v>
      </c>
      <c r="D244" s="88"/>
      <c r="E244" s="84">
        <v>100</v>
      </c>
      <c r="F244" s="84">
        <f t="shared" si="30"/>
        <v>10</v>
      </c>
      <c r="G244" s="18"/>
    </row>
    <row r="245" spans="1:7">
      <c r="A245" s="153"/>
      <c r="B245" s="86">
        <v>208</v>
      </c>
      <c r="C245" s="88" t="s">
        <v>262</v>
      </c>
      <c r="D245" s="88" t="s">
        <v>269</v>
      </c>
      <c r="E245" s="84">
        <v>200</v>
      </c>
      <c r="F245" s="84">
        <f t="shared" si="30"/>
        <v>20</v>
      </c>
      <c r="G245" s="18"/>
    </row>
    <row r="246" spans="1:7">
      <c r="A246" s="153"/>
      <c r="B246" s="86">
        <v>209</v>
      </c>
      <c r="C246" s="87" t="s">
        <v>298</v>
      </c>
      <c r="D246" s="88"/>
      <c r="E246" s="84">
        <v>400</v>
      </c>
      <c r="F246" s="84">
        <f t="shared" si="30"/>
        <v>40</v>
      </c>
      <c r="G246" s="27" t="s">
        <v>274</v>
      </c>
    </row>
    <row r="247" spans="1:7">
      <c r="A247" s="153"/>
      <c r="B247" s="86">
        <v>210</v>
      </c>
      <c r="C247" s="88" t="s">
        <v>297</v>
      </c>
      <c r="D247" s="88"/>
      <c r="E247" s="84">
        <v>150</v>
      </c>
      <c r="F247" s="84">
        <f t="shared" si="30"/>
        <v>15</v>
      </c>
      <c r="G247" s="18"/>
    </row>
    <row r="248" spans="1:7">
      <c r="A248" s="153"/>
      <c r="B248" s="86">
        <v>211</v>
      </c>
      <c r="C248" s="88" t="s">
        <v>293</v>
      </c>
      <c r="D248" s="88"/>
      <c r="E248" s="84">
        <v>100</v>
      </c>
      <c r="F248" s="84">
        <f t="shared" si="30"/>
        <v>10</v>
      </c>
      <c r="G248" s="18"/>
    </row>
    <row r="249" spans="1:7">
      <c r="A249" s="153"/>
      <c r="B249" s="86">
        <v>212</v>
      </c>
      <c r="C249" s="88" t="s">
        <v>294</v>
      </c>
      <c r="D249" s="88"/>
      <c r="E249" s="84">
        <v>100</v>
      </c>
      <c r="F249" s="84">
        <f t="shared" si="30"/>
        <v>10</v>
      </c>
      <c r="G249" s="18"/>
    </row>
    <row r="250" spans="1:7">
      <c r="A250" s="153"/>
      <c r="B250" s="86">
        <v>213</v>
      </c>
      <c r="C250" s="88" t="s">
        <v>295</v>
      </c>
      <c r="D250" s="88"/>
      <c r="E250" s="84">
        <v>50</v>
      </c>
      <c r="F250" s="84">
        <f t="shared" si="30"/>
        <v>5</v>
      </c>
      <c r="G250" s="18"/>
    </row>
    <row r="251" spans="1:7">
      <c r="A251" s="153"/>
      <c r="B251" s="86">
        <v>214</v>
      </c>
      <c r="C251" s="88" t="s">
        <v>296</v>
      </c>
      <c r="D251" s="88"/>
      <c r="E251" s="84">
        <v>30</v>
      </c>
      <c r="F251" s="84">
        <f t="shared" si="30"/>
        <v>3</v>
      </c>
      <c r="G251" s="18"/>
    </row>
    <row r="252" spans="1:7">
      <c r="A252" s="153"/>
      <c r="B252" s="86">
        <v>215</v>
      </c>
      <c r="C252" s="87" t="s">
        <v>291</v>
      </c>
      <c r="D252" s="88"/>
      <c r="E252" s="84">
        <v>150</v>
      </c>
      <c r="F252" s="84">
        <f t="shared" si="30"/>
        <v>15</v>
      </c>
      <c r="G252" s="27" t="s">
        <v>255</v>
      </c>
    </row>
    <row r="253" spans="1:7">
      <c r="A253" s="153"/>
      <c r="B253" s="86">
        <v>216</v>
      </c>
      <c r="C253" s="87" t="s">
        <v>292</v>
      </c>
      <c r="D253" s="88"/>
      <c r="E253" s="84">
        <v>150</v>
      </c>
      <c r="F253" s="84">
        <f t="shared" si="30"/>
        <v>15</v>
      </c>
      <c r="G253" s="27" t="s">
        <v>255</v>
      </c>
    </row>
    <row r="254" spans="1:7">
      <c r="A254" s="153"/>
      <c r="B254" s="86">
        <v>217</v>
      </c>
      <c r="C254" s="87" t="s">
        <v>207</v>
      </c>
      <c r="D254" s="88"/>
      <c r="E254" s="84">
        <v>100</v>
      </c>
      <c r="F254" s="84">
        <f t="shared" si="30"/>
        <v>10</v>
      </c>
      <c r="G254" s="27" t="s">
        <v>279</v>
      </c>
    </row>
    <row r="255" spans="1:7" ht="33">
      <c r="A255" s="153"/>
      <c r="B255" s="86">
        <v>218</v>
      </c>
      <c r="C255" s="87" t="s">
        <v>281</v>
      </c>
      <c r="D255" s="89" t="s">
        <v>282</v>
      </c>
      <c r="E255" s="84">
        <v>600</v>
      </c>
      <c r="F255" s="84">
        <f t="shared" si="30"/>
        <v>60</v>
      </c>
      <c r="G255" s="27" t="s">
        <v>279</v>
      </c>
    </row>
    <row r="256" spans="1:7">
      <c r="A256" s="153"/>
      <c r="B256" s="86">
        <v>219</v>
      </c>
      <c r="C256" s="99" t="s">
        <v>332</v>
      </c>
      <c r="D256" s="89"/>
      <c r="E256" s="84">
        <v>100</v>
      </c>
      <c r="F256" s="84">
        <f t="shared" si="30"/>
        <v>10</v>
      </c>
      <c r="G256" s="27"/>
    </row>
    <row r="257" spans="1:7" ht="17.25" thickBot="1">
      <c r="A257" s="154"/>
      <c r="B257" s="142">
        <v>220</v>
      </c>
      <c r="C257" s="32" t="s">
        <v>247</v>
      </c>
      <c r="D257" s="32"/>
      <c r="E257" s="21">
        <v>200</v>
      </c>
      <c r="F257" s="21">
        <f t="shared" si="30"/>
        <v>20</v>
      </c>
      <c r="G257" s="25"/>
    </row>
    <row r="258" spans="1:7">
      <c r="B258" s="81"/>
      <c r="C258" s="81"/>
      <c r="D258" s="81"/>
      <c r="E258" s="82"/>
      <c r="F258" s="82"/>
      <c r="G258" s="81"/>
    </row>
    <row r="259" spans="1:7">
      <c r="B259" s="81"/>
      <c r="C259" s="81"/>
      <c r="D259" s="81"/>
      <c r="E259" s="82"/>
      <c r="F259" s="82"/>
      <c r="G259" s="81"/>
    </row>
    <row r="260" spans="1:7">
      <c r="B260" s="81"/>
      <c r="C260" s="81"/>
      <c r="D260" s="81"/>
      <c r="E260" s="81"/>
      <c r="F260" s="81"/>
      <c r="G260" s="80"/>
    </row>
  </sheetData>
  <sheetProtection algorithmName="SHA-512" hashValue="W/dgxx5NvQl/txjzBLROJ+OmoHN/Srx6Nq/Ntzu+85wDLYEoOJsZ5PhuMI85aZnITgGMkSD4WnqEiowyvY2RMg==" saltValue="p83Ovp3rfWfrxU5jJq7JLw==" spinCount="100000" sheet="1" formatCells="0" selectLockedCells="1"/>
  <customSheetViews>
    <customSheetView guid="{8E4507B2-FDFD-4F99-B8A2-21CB398D1529}" scale="140" topLeftCell="A166">
      <selection activeCell="C7" sqref="C7"/>
      <pageMargins left="0.25" right="0.25" top="0.75" bottom="0.75" header="0.3" footer="0.3"/>
      <pageSetup paperSize="9" orientation="landscape" r:id="rId1"/>
    </customSheetView>
  </customSheetViews>
  <mergeCells count="30">
    <mergeCell ref="B197:D197"/>
    <mergeCell ref="A197:A257"/>
    <mergeCell ref="B213:D213"/>
    <mergeCell ref="B38:D38"/>
    <mergeCell ref="A131:A174"/>
    <mergeCell ref="B81:D81"/>
    <mergeCell ref="B135:D135"/>
    <mergeCell ref="B86:D86"/>
    <mergeCell ref="B131:D131"/>
    <mergeCell ref="B93:D93"/>
    <mergeCell ref="B45:D45"/>
    <mergeCell ref="B53:D53"/>
    <mergeCell ref="B55:D55"/>
    <mergeCell ref="B72:D72"/>
    <mergeCell ref="B42:D42"/>
    <mergeCell ref="B188:D188"/>
    <mergeCell ref="B137:D137"/>
    <mergeCell ref="B168:D168"/>
    <mergeCell ref="B75:D75"/>
    <mergeCell ref="A175:A196"/>
    <mergeCell ref="B175:D175"/>
    <mergeCell ref="B180:D180"/>
    <mergeCell ref="A2:A92"/>
    <mergeCell ref="A93:A130"/>
    <mergeCell ref="B60:D60"/>
    <mergeCell ref="B78:D78"/>
    <mergeCell ref="B65:D65"/>
    <mergeCell ref="B34:D34"/>
    <mergeCell ref="B2:D2"/>
    <mergeCell ref="B15:D15"/>
  </mergeCells>
  <phoneticPr fontId="1" type="noConversion"/>
  <pageMargins left="0.19685039370078741" right="0.19685039370078741" top="0.19685039370078741" bottom="0.19685039370078741" header="0.31496062992125984" footer="0.31496062992125984"/>
  <pageSetup paperSize="9" scale="63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3</xdr:col>
                    <xdr:colOff>76200</xdr:colOff>
                    <xdr:row>97</xdr:row>
                    <xdr:rowOff>19050</xdr:rowOff>
                  </from>
                  <to>
                    <xdr:col>3</xdr:col>
                    <xdr:colOff>685800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3</xdr:col>
                    <xdr:colOff>733425</xdr:colOff>
                    <xdr:row>97</xdr:row>
                    <xdr:rowOff>19050</xdr:rowOff>
                  </from>
                  <to>
                    <xdr:col>3</xdr:col>
                    <xdr:colOff>1343025</xdr:colOff>
                    <xdr:row>97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100</xdr:row>
                    <xdr:rowOff>19050</xdr:rowOff>
                  </from>
                  <to>
                    <xdr:col>3</xdr:col>
                    <xdr:colOff>685800</xdr:colOff>
                    <xdr:row>100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3</xdr:col>
                    <xdr:colOff>819150</xdr:colOff>
                    <xdr:row>100</xdr:row>
                    <xdr:rowOff>19050</xdr:rowOff>
                  </from>
                  <to>
                    <xdr:col>3</xdr:col>
                    <xdr:colOff>1428750</xdr:colOff>
                    <xdr:row>100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3</xdr:col>
                    <xdr:colOff>1676400</xdr:colOff>
                    <xdr:row>100</xdr:row>
                    <xdr:rowOff>19050</xdr:rowOff>
                  </from>
                  <to>
                    <xdr:col>3</xdr:col>
                    <xdr:colOff>2286000</xdr:colOff>
                    <xdr:row>100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590550</xdr:colOff>
                    <xdr:row>137</xdr:row>
                    <xdr:rowOff>19050</xdr:rowOff>
                  </from>
                  <to>
                    <xdr:col>3</xdr:col>
                    <xdr:colOff>1200150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1428750</xdr:colOff>
                    <xdr:row>137</xdr:row>
                    <xdr:rowOff>19050</xdr:rowOff>
                  </from>
                  <to>
                    <xdr:col>3</xdr:col>
                    <xdr:colOff>2038350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200</xdr:row>
                    <xdr:rowOff>9525</xdr:rowOff>
                  </from>
                  <to>
                    <xdr:col>3</xdr:col>
                    <xdr:colOff>685800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781050</xdr:colOff>
                    <xdr:row>200</xdr:row>
                    <xdr:rowOff>9525</xdr:rowOff>
                  </from>
                  <to>
                    <xdr:col>3</xdr:col>
                    <xdr:colOff>1390650</xdr:colOff>
                    <xdr:row>201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">
    <pageSetUpPr fitToPage="1"/>
  </sheetPr>
  <dimension ref="A1:J116"/>
  <sheetViews>
    <sheetView view="pageLayout" zoomScale="86" zoomScaleNormal="100" zoomScalePageLayoutView="86" workbookViewId="0">
      <selection activeCell="D28" sqref="D28:D32"/>
    </sheetView>
  </sheetViews>
  <sheetFormatPr defaultColWidth="11" defaultRowHeight="16.5"/>
  <cols>
    <col min="1" max="1" width="4.375" style="1" customWidth="1"/>
    <col min="2" max="2" width="53.625" style="2" customWidth="1"/>
    <col min="3" max="3" width="30.625" style="2" customWidth="1"/>
    <col min="4" max="4" width="4.375" style="1" customWidth="1"/>
    <col min="5" max="5" width="21.5" style="1" customWidth="1"/>
    <col min="6" max="7" width="4.5" style="1" customWidth="1"/>
    <col min="8" max="8" width="9.375" style="2" customWidth="1"/>
    <col min="9" max="9" width="8.375" style="2" customWidth="1"/>
    <col min="10" max="10" width="21.375" customWidth="1"/>
  </cols>
  <sheetData>
    <row r="1" spans="1:10" ht="18" customHeight="1">
      <c r="A1" s="210" t="s">
        <v>32</v>
      </c>
      <c r="B1" s="211"/>
      <c r="C1" s="255" t="s">
        <v>342</v>
      </c>
      <c r="D1" s="255"/>
      <c r="E1" s="255"/>
      <c r="F1" s="255"/>
      <c r="G1" s="191" t="s">
        <v>343</v>
      </c>
      <c r="H1" s="191"/>
      <c r="I1" s="232" t="s">
        <v>37</v>
      </c>
      <c r="J1" s="232"/>
    </row>
    <row r="2" spans="1:10" ht="20.100000000000001" customHeight="1" thickBot="1">
      <c r="A2" s="211"/>
      <c r="B2" s="211"/>
      <c r="C2" s="255"/>
      <c r="D2" s="255"/>
      <c r="E2" s="255"/>
      <c r="F2" s="255"/>
      <c r="G2" s="191" t="s">
        <v>344</v>
      </c>
      <c r="H2" s="191"/>
      <c r="I2" s="233"/>
      <c r="J2" s="233"/>
    </row>
    <row r="3" spans="1:10" ht="12.95" customHeight="1" thickTop="1">
      <c r="A3" s="220" t="s">
        <v>38</v>
      </c>
      <c r="B3" s="231" t="s">
        <v>28</v>
      </c>
      <c r="C3" s="234" t="s">
        <v>391</v>
      </c>
      <c r="D3" s="235"/>
      <c r="E3" s="246" t="s">
        <v>345</v>
      </c>
      <c r="F3" s="247"/>
      <c r="G3" s="247"/>
      <c r="H3" s="247"/>
      <c r="I3" s="247"/>
      <c r="J3" s="248"/>
    </row>
    <row r="4" spans="1:10" ht="12.95" customHeight="1">
      <c r="A4" s="221"/>
      <c r="B4" s="213"/>
      <c r="C4" s="236"/>
      <c r="D4" s="237"/>
      <c r="E4" s="249"/>
      <c r="F4" s="250"/>
      <c r="G4" s="250"/>
      <c r="H4" s="250"/>
      <c r="I4" s="250"/>
      <c r="J4" s="251"/>
    </row>
    <row r="5" spans="1:10" ht="12.95" customHeight="1">
      <c r="A5" s="221"/>
      <c r="B5" s="213"/>
      <c r="C5" s="238"/>
      <c r="D5" s="239"/>
      <c r="E5" s="249"/>
      <c r="F5" s="250"/>
      <c r="G5" s="250"/>
      <c r="H5" s="250"/>
      <c r="I5" s="250"/>
      <c r="J5" s="251"/>
    </row>
    <row r="6" spans="1:10" ht="12.95" customHeight="1">
      <c r="A6" s="221"/>
      <c r="B6" s="213" t="s">
        <v>29</v>
      </c>
      <c r="C6" s="240"/>
      <c r="D6" s="241"/>
      <c r="E6" s="249"/>
      <c r="F6" s="250"/>
      <c r="G6" s="250"/>
      <c r="H6" s="250"/>
      <c r="I6" s="250"/>
      <c r="J6" s="251"/>
    </row>
    <row r="7" spans="1:10" ht="12.95" customHeight="1">
      <c r="A7" s="221"/>
      <c r="B7" s="213"/>
      <c r="C7" s="242"/>
      <c r="D7" s="243"/>
      <c r="E7" s="249"/>
      <c r="F7" s="250"/>
      <c r="G7" s="250"/>
      <c r="H7" s="250"/>
      <c r="I7" s="250"/>
      <c r="J7" s="251"/>
    </row>
    <row r="8" spans="1:10" ht="12.95" customHeight="1">
      <c r="A8" s="221"/>
      <c r="B8" s="213"/>
      <c r="C8" s="244"/>
      <c r="D8" s="245"/>
      <c r="E8" s="252"/>
      <c r="F8" s="253"/>
      <c r="G8" s="253"/>
      <c r="H8" s="253"/>
      <c r="I8" s="253"/>
      <c r="J8" s="254"/>
    </row>
    <row r="9" spans="1:10" ht="9.9499999999999993" customHeight="1">
      <c r="A9" s="221"/>
      <c r="B9" s="212" t="s">
        <v>346</v>
      </c>
      <c r="C9" s="216" t="s">
        <v>388</v>
      </c>
      <c r="D9" s="217"/>
      <c r="E9" s="217"/>
      <c r="F9" s="223"/>
      <c r="G9" s="223"/>
      <c r="H9" s="223"/>
      <c r="I9" s="223"/>
      <c r="J9" s="224"/>
    </row>
    <row r="10" spans="1:10" ht="9.9499999999999993" customHeight="1">
      <c r="A10" s="221"/>
      <c r="B10" s="213"/>
      <c r="C10" s="218"/>
      <c r="D10" s="219"/>
      <c r="E10" s="219"/>
      <c r="F10" s="225"/>
      <c r="G10" s="225"/>
      <c r="H10" s="225"/>
      <c r="I10" s="225"/>
      <c r="J10" s="226"/>
    </row>
    <row r="11" spans="1:10" ht="9.9499999999999993" customHeight="1">
      <c r="A11" s="221"/>
      <c r="B11" s="213"/>
      <c r="C11" s="227" t="s">
        <v>389</v>
      </c>
      <c r="D11" s="217"/>
      <c r="E11" s="217"/>
      <c r="F11" s="223"/>
      <c r="G11" s="223"/>
      <c r="H11" s="223"/>
      <c r="I11" s="223"/>
      <c r="J11" s="224"/>
    </row>
    <row r="12" spans="1:10" ht="9.9499999999999993" customHeight="1">
      <c r="A12" s="222"/>
      <c r="B12" s="214"/>
      <c r="C12" s="218"/>
      <c r="D12" s="219"/>
      <c r="E12" s="219"/>
      <c r="F12" s="225"/>
      <c r="G12" s="225"/>
      <c r="H12" s="225"/>
      <c r="I12" s="225"/>
      <c r="J12" s="226"/>
    </row>
    <row r="13" spans="1:10" ht="24" customHeight="1" thickBot="1">
      <c r="A13" s="222"/>
      <c r="B13" s="215"/>
      <c r="C13" s="228" t="s">
        <v>30</v>
      </c>
      <c r="D13" s="229"/>
      <c r="E13" s="229"/>
      <c r="F13" s="229"/>
      <c r="G13" s="229"/>
      <c r="H13" s="229"/>
      <c r="I13" s="229"/>
      <c r="J13" s="230"/>
    </row>
    <row r="14" spans="1:10" ht="36" customHeight="1" thickBot="1">
      <c r="A14" s="160" t="s">
        <v>31</v>
      </c>
      <c r="B14" s="77"/>
      <c r="C14" s="4" t="s">
        <v>299</v>
      </c>
      <c r="D14" s="4"/>
      <c r="E14" s="68" t="s">
        <v>312</v>
      </c>
      <c r="F14" s="180"/>
      <c r="G14" s="180"/>
      <c r="H14" s="44"/>
      <c r="I14" s="44"/>
      <c r="J14" s="45"/>
    </row>
    <row r="15" spans="1:10" ht="36" customHeight="1" thickBot="1">
      <c r="A15" s="161"/>
      <c r="B15" s="78"/>
      <c r="C15" s="5" t="s">
        <v>248</v>
      </c>
      <c r="D15" s="5"/>
      <c r="E15" s="91" t="s">
        <v>313</v>
      </c>
      <c r="F15" s="181"/>
      <c r="G15" s="181"/>
      <c r="H15" s="201" t="s">
        <v>75</v>
      </c>
      <c r="I15" s="201"/>
      <c r="J15" s="202"/>
    </row>
    <row r="16" spans="1:10" ht="36" customHeight="1" thickBot="1">
      <c r="A16" s="161"/>
      <c r="B16" s="79"/>
      <c r="C16" s="6" t="s">
        <v>390</v>
      </c>
      <c r="D16" s="6"/>
      <c r="E16" s="92" t="s">
        <v>314</v>
      </c>
      <c r="F16" s="181"/>
      <c r="G16" s="181"/>
      <c r="H16" s="46"/>
      <c r="I16" s="47"/>
      <c r="J16" s="48"/>
    </row>
    <row r="17" spans="1:10" ht="24.95" customHeight="1" thickTop="1" thickBot="1">
      <c r="A17" s="166" t="s">
        <v>36</v>
      </c>
      <c r="B17" s="177" t="s">
        <v>33</v>
      </c>
      <c r="C17" s="178"/>
      <c r="D17" s="179"/>
      <c r="E17" s="180" t="s">
        <v>34</v>
      </c>
      <c r="F17" s="180"/>
      <c r="G17" s="180"/>
      <c r="H17" s="180"/>
      <c r="I17" s="180"/>
      <c r="J17" s="209"/>
    </row>
    <row r="18" spans="1:10" ht="24" customHeight="1">
      <c r="A18" s="167"/>
      <c r="B18" s="168" t="s">
        <v>194</v>
      </c>
      <c r="C18" s="169"/>
      <c r="D18" s="170"/>
      <c r="E18" s="203" t="s">
        <v>195</v>
      </c>
      <c r="F18" s="203"/>
      <c r="G18" s="203"/>
      <c r="H18" s="203"/>
      <c r="I18" s="203"/>
      <c r="J18" s="204"/>
    </row>
    <row r="19" spans="1:10" ht="14.1" customHeight="1">
      <c r="A19" s="167"/>
      <c r="B19" s="171" t="s">
        <v>193</v>
      </c>
      <c r="C19" s="172"/>
      <c r="D19" s="173"/>
      <c r="E19" s="205" t="s">
        <v>192</v>
      </c>
      <c r="F19" s="205"/>
      <c r="G19" s="205"/>
      <c r="H19" s="205"/>
      <c r="I19" s="205"/>
      <c r="J19" s="206"/>
    </row>
    <row r="20" spans="1:10" ht="14.1" customHeight="1">
      <c r="A20" s="167"/>
      <c r="B20" s="171"/>
      <c r="C20" s="172"/>
      <c r="D20" s="173"/>
      <c r="E20" s="205"/>
      <c r="F20" s="205"/>
      <c r="G20" s="205"/>
      <c r="H20" s="205"/>
      <c r="I20" s="205"/>
      <c r="J20" s="206"/>
    </row>
    <row r="21" spans="1:10" ht="79.5" customHeight="1">
      <c r="A21" s="167"/>
      <c r="B21" s="171"/>
      <c r="C21" s="172"/>
      <c r="D21" s="173"/>
      <c r="E21" s="205"/>
      <c r="F21" s="205"/>
      <c r="G21" s="205"/>
      <c r="H21" s="205"/>
      <c r="I21" s="205"/>
      <c r="J21" s="206"/>
    </row>
    <row r="22" spans="1:10" ht="24.95" customHeight="1">
      <c r="A22" s="167"/>
      <c r="B22" s="174" t="s">
        <v>78</v>
      </c>
      <c r="C22" s="175"/>
      <c r="D22" s="176"/>
      <c r="E22" s="207" t="s">
        <v>79</v>
      </c>
      <c r="F22" s="207"/>
      <c r="G22" s="207"/>
      <c r="H22" s="207"/>
      <c r="I22" s="207"/>
      <c r="J22" s="208"/>
    </row>
    <row r="23" spans="1:10" ht="24.95" customHeight="1">
      <c r="A23" s="167"/>
      <c r="B23" s="174" t="s">
        <v>35</v>
      </c>
      <c r="C23" s="175"/>
      <c r="D23" s="176"/>
      <c r="E23" s="207" t="s">
        <v>35</v>
      </c>
      <c r="F23" s="207"/>
      <c r="G23" s="207"/>
      <c r="H23" s="207"/>
      <c r="I23" s="207"/>
      <c r="J23" s="208"/>
    </row>
    <row r="24" spans="1:10" ht="24.75" customHeight="1">
      <c r="A24" s="162" t="s">
        <v>39</v>
      </c>
      <c r="B24" s="139" t="s">
        <v>166</v>
      </c>
      <c r="C24" s="163">
        <f>SUM(H28:H79)</f>
        <v>0</v>
      </c>
      <c r="D24" s="163"/>
      <c r="E24" s="182" t="s">
        <v>43</v>
      </c>
      <c r="F24" s="183"/>
      <c r="G24" s="184"/>
      <c r="H24" s="192" t="s">
        <v>74</v>
      </c>
      <c r="I24" s="193"/>
      <c r="J24" s="194"/>
    </row>
    <row r="25" spans="1:10" ht="24.75" customHeight="1">
      <c r="A25" s="162"/>
      <c r="B25" s="140" t="s">
        <v>42</v>
      </c>
      <c r="C25" s="164">
        <f>SUM(I28:I79)</f>
        <v>0</v>
      </c>
      <c r="D25" s="164"/>
      <c r="E25" s="185"/>
      <c r="F25" s="186"/>
      <c r="G25" s="187"/>
      <c r="H25" s="195"/>
      <c r="I25" s="196"/>
      <c r="J25" s="197"/>
    </row>
    <row r="26" spans="1:10" ht="30.95" customHeight="1">
      <c r="A26" s="162"/>
      <c r="B26" s="141" t="s">
        <v>40</v>
      </c>
      <c r="C26" s="165"/>
      <c r="D26" s="163"/>
      <c r="E26" s="188"/>
      <c r="F26" s="189"/>
      <c r="G26" s="190"/>
      <c r="H26" s="198"/>
      <c r="I26" s="199"/>
      <c r="J26" s="200"/>
    </row>
    <row r="27" spans="1:10" s="3" customFormat="1" ht="31.5">
      <c r="A27" s="131" t="s">
        <v>0</v>
      </c>
      <c r="B27" s="132" t="s">
        <v>1</v>
      </c>
      <c r="C27" s="133" t="s">
        <v>2</v>
      </c>
      <c r="D27" s="131" t="s">
        <v>3</v>
      </c>
      <c r="E27" s="134" t="s">
        <v>4</v>
      </c>
      <c r="F27" s="135" t="s">
        <v>5</v>
      </c>
      <c r="G27" s="135" t="s">
        <v>6</v>
      </c>
      <c r="H27" s="136" t="s">
        <v>7</v>
      </c>
      <c r="I27" s="137" t="s">
        <v>41</v>
      </c>
      <c r="J27" s="138" t="s">
        <v>18</v>
      </c>
    </row>
    <row r="28" spans="1:10" ht="27.95" customHeight="1">
      <c r="A28" s="123"/>
      <c r="B28" s="124" t="str">
        <f>IFERROR(VLOOKUP(A28,一覽表!$B$1:$G$354,2,FALSE ),"")</f>
        <v/>
      </c>
      <c r="C28" s="125" t="str">
        <f>IFERROR(VLOOKUP(A28,一覽表!$B$1:$G$354,3,FALSE ),"")</f>
        <v/>
      </c>
      <c r="D28" s="126"/>
      <c r="E28" s="127"/>
      <c r="F28" s="128"/>
      <c r="G28" s="128"/>
      <c r="H28" s="129" t="str">
        <f>IFERROR(VLOOKUP(A28,一覽表!$B$1:$G$354,4,FALSE )*D28,"")</f>
        <v/>
      </c>
      <c r="I28" s="129" t="str">
        <f>IFERROR((H28*0.1),"")</f>
        <v/>
      </c>
      <c r="J28" s="130"/>
    </row>
    <row r="29" spans="1:10" ht="27.95" customHeight="1">
      <c r="A29" s="7"/>
      <c r="B29" s="66" t="str">
        <f>IFERROR(VLOOKUP(A29,一覽表!$B$1:$G$354,2,FALSE ),"")</f>
        <v/>
      </c>
      <c r="C29" s="8" t="str">
        <f>IFERROR(VLOOKUP(A29,一覽表!$B$1:$G$354,3,FALSE ),"")</f>
        <v/>
      </c>
      <c r="D29" s="49"/>
      <c r="E29" s="50"/>
      <c r="F29" s="51"/>
      <c r="G29" s="51"/>
      <c r="H29" s="52" t="str">
        <f>IFERROR(VLOOKUP(A29,一覽表!$B$1:$G$354,4,FALSE )*D29,"")</f>
        <v/>
      </c>
      <c r="I29" s="52" t="str">
        <f>IFERROR((H29*0.1),"")</f>
        <v/>
      </c>
      <c r="J29" s="67" t="str">
        <f>IFERROR(VLOOKUP(A29,一覽表!$B$1:$G$354,7,FALSE ),"")</f>
        <v/>
      </c>
    </row>
    <row r="30" spans="1:10" ht="27.95" customHeight="1">
      <c r="A30" s="7"/>
      <c r="B30" s="66" t="str">
        <f>IFERROR(VLOOKUP(A30,一覽表!$B$1:$G$354,2,FALSE ),"")</f>
        <v/>
      </c>
      <c r="C30" s="8" t="str">
        <f>IFERROR(VLOOKUP(A30,一覽表!$B$1:$G$354,3,FALSE ),"")</f>
        <v/>
      </c>
      <c r="D30" s="49"/>
      <c r="E30" s="50"/>
      <c r="F30" s="51"/>
      <c r="G30" s="51"/>
      <c r="H30" s="52" t="str">
        <f>IFERROR(VLOOKUP(A30,一覽表!$B$1:$G$354,4,FALSE )*D30,"")</f>
        <v/>
      </c>
      <c r="I30" s="52" t="str">
        <f t="shared" ref="I30:I79" si="0">IFERROR((H30*0.1),"")</f>
        <v/>
      </c>
      <c r="J30" s="67" t="str">
        <f>IFERROR(VLOOKUP(A30,一覽表!$B$1:$G$354,7,FALSE ),"")</f>
        <v/>
      </c>
    </row>
    <row r="31" spans="1:10" ht="27.95" customHeight="1">
      <c r="A31" s="7"/>
      <c r="B31" s="66" t="str">
        <f>IFERROR(VLOOKUP(A31,一覽表!$B$1:$G$354,2,FALSE ),"")</f>
        <v/>
      </c>
      <c r="C31" s="8" t="str">
        <f>IFERROR(VLOOKUP(A31,一覽表!$B$1:$G$354,3,FALSE ),"")</f>
        <v/>
      </c>
      <c r="D31" s="49"/>
      <c r="E31" s="50"/>
      <c r="F31" s="51"/>
      <c r="G31" s="51"/>
      <c r="H31" s="52" t="str">
        <f>IFERROR(VLOOKUP(A31,一覽表!$B$1:$G$354,4,FALSE )*D31,"")</f>
        <v/>
      </c>
      <c r="I31" s="52" t="str">
        <f t="shared" si="0"/>
        <v/>
      </c>
      <c r="J31" s="67" t="str">
        <f>IFERROR(VLOOKUP(A31,一覽表!$B$1:$G$354,7,FALSE ),"")</f>
        <v/>
      </c>
    </row>
    <row r="32" spans="1:10" ht="27.95" customHeight="1">
      <c r="A32" s="7"/>
      <c r="B32" s="66" t="str">
        <f>IFERROR(VLOOKUP(A32,一覽表!$B$1:$G$354,2,FALSE ),"")</f>
        <v/>
      </c>
      <c r="C32" s="8" t="str">
        <f>IFERROR(VLOOKUP(A32,一覽表!$B$1:$G$354,3,FALSE ),"")</f>
        <v/>
      </c>
      <c r="D32" s="49"/>
      <c r="E32" s="50"/>
      <c r="F32" s="51"/>
      <c r="G32" s="51"/>
      <c r="H32" s="52" t="str">
        <f>IFERROR(VLOOKUP(A32,一覽表!$B$1:$G$354,4,FALSE )*D32,"")</f>
        <v/>
      </c>
      <c r="I32" s="52" t="str">
        <f t="shared" si="0"/>
        <v/>
      </c>
      <c r="J32" s="67" t="str">
        <f>IFERROR(VLOOKUP(A32,一覽表!$B$1:$G$354,7,FALSE ),"")</f>
        <v/>
      </c>
    </row>
    <row r="33" spans="1:10" ht="27.95" customHeight="1">
      <c r="A33" s="7"/>
      <c r="B33" s="66" t="str">
        <f>IFERROR(VLOOKUP(A33,一覽表!$B$1:$G$354,2,FALSE ),"")</f>
        <v/>
      </c>
      <c r="C33" s="8" t="str">
        <f>IFERROR(VLOOKUP(A33,一覽表!$B$1:$G$354,3,FALSE ),"")</f>
        <v/>
      </c>
      <c r="D33" s="49"/>
      <c r="E33" s="50"/>
      <c r="F33" s="51"/>
      <c r="G33" s="51"/>
      <c r="H33" s="52" t="str">
        <f>IFERROR(VLOOKUP(A33,一覽表!$B$1:$G$354,4,FALSE )*D33,"")</f>
        <v/>
      </c>
      <c r="I33" s="52" t="str">
        <f t="shared" si="0"/>
        <v/>
      </c>
      <c r="J33" s="67" t="str">
        <f>IFERROR(VLOOKUP(A33,一覽表!$B$1:$G$354,7,FALSE ),"")</f>
        <v/>
      </c>
    </row>
    <row r="34" spans="1:10" ht="27.95" customHeight="1">
      <c r="A34" s="7"/>
      <c r="B34" s="66" t="str">
        <f>IFERROR(VLOOKUP(A34,一覽表!$B$1:$G$354,2,FALSE ),"")</f>
        <v/>
      </c>
      <c r="C34" s="8" t="str">
        <f>IFERROR(VLOOKUP(A34,一覽表!$B$1:$G$354,3,FALSE ),"")</f>
        <v/>
      </c>
      <c r="D34" s="49"/>
      <c r="E34" s="50"/>
      <c r="F34" s="51"/>
      <c r="G34" s="51"/>
      <c r="H34" s="52" t="str">
        <f>IFERROR(VLOOKUP(A34,一覽表!$B$1:$G$354,4,FALSE )*D34,"")</f>
        <v/>
      </c>
      <c r="I34" s="52" t="str">
        <f t="shared" si="0"/>
        <v/>
      </c>
      <c r="J34" s="67" t="str">
        <f>IFERROR(VLOOKUP(A34,一覽表!$B$1:$G$354,7,FALSE ),"")</f>
        <v/>
      </c>
    </row>
    <row r="35" spans="1:10" ht="27.95" customHeight="1">
      <c r="A35" s="7"/>
      <c r="B35" s="66" t="str">
        <f>IFERROR(VLOOKUP(A35,一覽表!$B$1:$G$354,2,FALSE ),"")</f>
        <v/>
      </c>
      <c r="C35" s="8" t="str">
        <f>IFERROR(VLOOKUP(A35,一覽表!$B$1:$G$354,3,FALSE ),"")</f>
        <v/>
      </c>
      <c r="D35" s="49"/>
      <c r="E35" s="50"/>
      <c r="F35" s="51"/>
      <c r="G35" s="51"/>
      <c r="H35" s="52" t="str">
        <f>IFERROR(VLOOKUP(A35,一覽表!$B$1:$G$354,4,FALSE )*D35,"")</f>
        <v/>
      </c>
      <c r="I35" s="52" t="str">
        <f t="shared" si="0"/>
        <v/>
      </c>
      <c r="J35" s="67" t="str">
        <f>IFERROR(VLOOKUP(A35,一覽表!$B$1:$G$354,7,FALSE ),"")</f>
        <v/>
      </c>
    </row>
    <row r="36" spans="1:10" ht="27.95" customHeight="1">
      <c r="A36" s="7"/>
      <c r="B36" s="66" t="str">
        <f>IFERROR(VLOOKUP(A36,一覽表!$B$1:$G$354,2,FALSE ),"")</f>
        <v/>
      </c>
      <c r="C36" s="8" t="str">
        <f>IFERROR(VLOOKUP(A36,一覽表!$B$1:$G$354,3,FALSE ),"")</f>
        <v/>
      </c>
      <c r="D36" s="49"/>
      <c r="E36" s="50"/>
      <c r="F36" s="51"/>
      <c r="G36" s="51"/>
      <c r="H36" s="52" t="str">
        <f>IFERROR(VLOOKUP(A36,一覽表!$B$1:$G$354,4,FALSE )*D36,"")</f>
        <v/>
      </c>
      <c r="I36" s="52" t="str">
        <f t="shared" si="0"/>
        <v/>
      </c>
      <c r="J36" s="67"/>
    </row>
    <row r="37" spans="1:10" ht="27.95" customHeight="1">
      <c r="A37" s="7"/>
      <c r="B37" s="66" t="str">
        <f>IFERROR(VLOOKUP(A37,一覽表!$B$1:$G$354,2,FALSE ),"")</f>
        <v/>
      </c>
      <c r="C37" s="8" t="str">
        <f>IFERROR(VLOOKUP(A37,一覽表!$B$1:$G$354,3,FALSE ),"")</f>
        <v/>
      </c>
      <c r="D37" s="49"/>
      <c r="E37" s="50"/>
      <c r="F37" s="51"/>
      <c r="G37" s="51"/>
      <c r="H37" s="52" t="str">
        <f>IFERROR(VLOOKUP(A37,一覽表!$B$1:$G$354,4,FALSE )*D37,"")</f>
        <v/>
      </c>
      <c r="I37" s="52" t="str">
        <f>IFERROR((H37*0.1),"")</f>
        <v/>
      </c>
      <c r="J37" s="67" t="str">
        <f>IFERROR(VLOOKUP(A37,一覽表!$B$1:$G$354,7,FALSE ),"")</f>
        <v/>
      </c>
    </row>
    <row r="38" spans="1:10" ht="27.95" customHeight="1">
      <c r="A38" s="7"/>
      <c r="B38" s="66" t="str">
        <f>IFERROR(VLOOKUP(A38,一覽表!$B$1:$G$354,2,FALSE ),"")</f>
        <v/>
      </c>
      <c r="C38" s="8" t="str">
        <f>IFERROR(VLOOKUP(A38,一覽表!$B$1:$G$354,3,FALSE ),"")</f>
        <v/>
      </c>
      <c r="D38" s="49"/>
      <c r="E38" s="50"/>
      <c r="F38" s="51"/>
      <c r="G38" s="51"/>
      <c r="H38" s="52" t="str">
        <f>IFERROR(VLOOKUP(A38,一覽表!$B$1:$G$354,4,FALSE )*D38,"")</f>
        <v/>
      </c>
      <c r="I38" s="52" t="str">
        <f>IFERROR((H38*0.1),"")</f>
        <v/>
      </c>
      <c r="J38" s="67" t="str">
        <f>IFERROR(VLOOKUP(A38,一覽表!$B$1:$G$354,7,FALSE ),"")</f>
        <v/>
      </c>
    </row>
    <row r="39" spans="1:10" ht="27.95" customHeight="1">
      <c r="A39" s="7"/>
      <c r="B39" s="66" t="str">
        <f>IFERROR(VLOOKUP(A39,一覽表!$B$1:$G$354,2,FALSE ),"")</f>
        <v/>
      </c>
      <c r="C39" s="8" t="str">
        <f>IFERROR(VLOOKUP(A39,一覽表!$B$1:$G$354,3,FALSE ),"")</f>
        <v/>
      </c>
      <c r="D39" s="49"/>
      <c r="E39" s="50"/>
      <c r="F39" s="51"/>
      <c r="G39" s="51"/>
      <c r="H39" s="52" t="str">
        <f>IFERROR(VLOOKUP(A39,一覽表!$B$1:$G$354,4,FALSE )*D39,"")</f>
        <v/>
      </c>
      <c r="I39" s="52" t="str">
        <f>IFERROR((H39*0.1),"")</f>
        <v/>
      </c>
      <c r="J39" s="67" t="str">
        <f>IFERROR(VLOOKUP(A39,一覽表!$B$1:$G$354,7,FALSE ),"")</f>
        <v/>
      </c>
    </row>
    <row r="40" spans="1:10" ht="27.95" customHeight="1">
      <c r="A40" s="7"/>
      <c r="B40" s="66" t="str">
        <f>IFERROR(VLOOKUP(A40,一覽表!$B$1:$G$354,2,FALSE ),"")</f>
        <v/>
      </c>
      <c r="C40" s="8" t="str">
        <f>IFERROR(VLOOKUP(A40,一覽表!$B$1:$G$354,3,FALSE ),"")</f>
        <v/>
      </c>
      <c r="D40" s="49"/>
      <c r="E40" s="50"/>
      <c r="F40" s="51"/>
      <c r="G40" s="51"/>
      <c r="H40" s="52" t="str">
        <f>IFERROR(VLOOKUP(A40,一覽表!$B$1:$G$354,4,FALSE )*D40,"")</f>
        <v/>
      </c>
      <c r="I40" s="52" t="str">
        <f t="shared" si="0"/>
        <v/>
      </c>
      <c r="J40" s="67" t="str">
        <f>IFERROR(VLOOKUP(A40,一覽表!$B$1:$G$354,7,FALSE ),"")</f>
        <v/>
      </c>
    </row>
    <row r="41" spans="1:10" ht="27.95" customHeight="1">
      <c r="A41" s="7"/>
      <c r="B41" s="66" t="str">
        <f>IFERROR(VLOOKUP(A41,一覽表!$B$1:$G$354,2,FALSE ),"")</f>
        <v/>
      </c>
      <c r="C41" s="8" t="str">
        <f>IFERROR(VLOOKUP(A41,一覽表!$B$1:$G$354,3,FALSE ),"")</f>
        <v/>
      </c>
      <c r="D41" s="49"/>
      <c r="E41" s="50"/>
      <c r="F41" s="51"/>
      <c r="G41" s="51"/>
      <c r="H41" s="52" t="str">
        <f>IFERROR(VLOOKUP(A41,一覽表!$B$1:$G$354,4,FALSE )*D41,"")</f>
        <v/>
      </c>
      <c r="I41" s="52" t="str">
        <f t="shared" si="0"/>
        <v/>
      </c>
      <c r="J41" s="67" t="str">
        <f>IFERROR(VLOOKUP(A41,一覽表!$B$1:$G$354,7,FALSE ),"")</f>
        <v/>
      </c>
    </row>
    <row r="42" spans="1:10" ht="27.95" customHeight="1">
      <c r="A42" s="7"/>
      <c r="B42" s="66" t="str">
        <f>IFERROR(VLOOKUP(A42,一覽表!$B$1:$G$354,2,FALSE ),"")</f>
        <v/>
      </c>
      <c r="C42" s="8" t="str">
        <f>IFERROR(VLOOKUP(A42,一覽表!$B$1:$G$354,3,FALSE ),"")</f>
        <v/>
      </c>
      <c r="D42" s="49"/>
      <c r="E42" s="50"/>
      <c r="F42" s="51"/>
      <c r="G42" s="51"/>
      <c r="H42" s="52" t="str">
        <f>IFERROR(VLOOKUP(A42,一覽表!$B$1:$G$354,4,FALSE )*D42,"")</f>
        <v/>
      </c>
      <c r="I42" s="52" t="str">
        <f t="shared" si="0"/>
        <v/>
      </c>
      <c r="J42" s="67" t="str">
        <f>IFERROR(VLOOKUP(A42,一覽表!$B$1:$G$354,7,FALSE ),"")</f>
        <v/>
      </c>
    </row>
    <row r="43" spans="1:10" ht="27.95" customHeight="1">
      <c r="A43" s="7"/>
      <c r="B43" s="66" t="str">
        <f>IFERROR(VLOOKUP(A43,一覽表!$B$1:$G$354,2,FALSE ),"")</f>
        <v/>
      </c>
      <c r="C43" s="8" t="str">
        <f>IFERROR(VLOOKUP(A43,一覽表!$B$1:$G$354,3,FALSE ),"")</f>
        <v/>
      </c>
      <c r="D43" s="49"/>
      <c r="E43" s="50"/>
      <c r="F43" s="51"/>
      <c r="G43" s="51"/>
      <c r="H43" s="52" t="str">
        <f>IFERROR(VLOOKUP(A43,一覽表!$B$1:$G$354,4,FALSE )*D43,"")</f>
        <v/>
      </c>
      <c r="I43" s="52" t="str">
        <f t="shared" si="0"/>
        <v/>
      </c>
      <c r="J43" s="67" t="str">
        <f>IFERROR(VLOOKUP(A43,一覽表!$B$1:$G$354,7,FALSE ),"")</f>
        <v/>
      </c>
    </row>
    <row r="44" spans="1:10" ht="27.95" customHeight="1">
      <c r="A44" s="7"/>
      <c r="B44" s="66" t="str">
        <f>IFERROR(VLOOKUP(A44,一覽表!$B$1:$G$354,2,FALSE ),"")</f>
        <v/>
      </c>
      <c r="C44" s="8" t="str">
        <f>IFERROR(VLOOKUP(A44,一覽表!$B$1:$G$354,3,FALSE ),"")</f>
        <v/>
      </c>
      <c r="D44" s="49"/>
      <c r="E44" s="50"/>
      <c r="F44" s="51"/>
      <c r="G44" s="51"/>
      <c r="H44" s="52" t="str">
        <f>IFERROR(VLOOKUP(A44,一覽表!$B$1:$G$354,4,FALSE )*D44,"")</f>
        <v/>
      </c>
      <c r="I44" s="52" t="str">
        <f t="shared" si="0"/>
        <v/>
      </c>
      <c r="J44" s="67" t="str">
        <f>IFERROR(VLOOKUP(A44,一覽表!$B$1:$G$354,7,FALSE ),"")</f>
        <v/>
      </c>
    </row>
    <row r="45" spans="1:10" ht="27.95" customHeight="1">
      <c r="A45" s="7"/>
      <c r="B45" s="66" t="str">
        <f>IFERROR(VLOOKUP(A45,一覽表!$B$1:$G$354,2,FALSE ),"")</f>
        <v/>
      </c>
      <c r="C45" s="8" t="str">
        <f>IFERROR(VLOOKUP(A45,一覽表!$B$1:$G$354,3,FALSE ),"")</f>
        <v/>
      </c>
      <c r="D45" s="49"/>
      <c r="E45" s="50"/>
      <c r="F45" s="51"/>
      <c r="G45" s="51"/>
      <c r="H45" s="52" t="str">
        <f>IFERROR(VLOOKUP(A45,一覽表!$B$1:$G$354,4,FALSE )*D45,"")</f>
        <v/>
      </c>
      <c r="I45" s="52" t="str">
        <f t="shared" si="0"/>
        <v/>
      </c>
      <c r="J45" s="67" t="str">
        <f>IFERROR(VLOOKUP(A45,一覽表!$B$1:$G$354,7,FALSE ),"")</f>
        <v/>
      </c>
    </row>
    <row r="46" spans="1:10" ht="27.95" customHeight="1">
      <c r="A46" s="7"/>
      <c r="B46" s="66" t="str">
        <f>IFERROR(VLOOKUP(A46,一覽表!$B$1:$G$354,2,FALSE ),"")</f>
        <v/>
      </c>
      <c r="C46" s="8" t="str">
        <f>IFERROR(VLOOKUP(A46,一覽表!$B$1:$G$354,3,FALSE ),"")</f>
        <v/>
      </c>
      <c r="D46" s="49"/>
      <c r="E46" s="50"/>
      <c r="F46" s="51"/>
      <c r="G46" s="51"/>
      <c r="H46" s="52" t="str">
        <f>IFERROR(VLOOKUP(A46,一覽表!$B$1:$G$354,4,FALSE )*D46,"")</f>
        <v/>
      </c>
      <c r="I46" s="52" t="str">
        <f t="shared" si="0"/>
        <v/>
      </c>
      <c r="J46" s="67" t="str">
        <f>IFERROR(VLOOKUP(A46,一覽表!$B$1:$G$354,7,FALSE ),"")</f>
        <v/>
      </c>
    </row>
    <row r="47" spans="1:10" ht="27.95" customHeight="1">
      <c r="A47" s="7"/>
      <c r="B47" s="66" t="str">
        <f>IFERROR(VLOOKUP(A47,一覽表!$B$1:$G$354,2,FALSE ),"")</f>
        <v/>
      </c>
      <c r="C47" s="8" t="str">
        <f>IFERROR(VLOOKUP(A47,一覽表!$B$1:$G$354,3,FALSE ),"")</f>
        <v/>
      </c>
      <c r="D47" s="49"/>
      <c r="E47" s="50"/>
      <c r="F47" s="51"/>
      <c r="G47" s="51"/>
      <c r="H47" s="52" t="str">
        <f>IFERROR(VLOOKUP(A47,一覽表!$B$1:$G$354,4,FALSE )*D47,"")</f>
        <v/>
      </c>
      <c r="I47" s="52" t="str">
        <f t="shared" si="0"/>
        <v/>
      </c>
      <c r="J47" s="67" t="str">
        <f>IFERROR(VLOOKUP(A47,一覽表!$B$1:$G$354,7,FALSE ),"")</f>
        <v/>
      </c>
    </row>
    <row r="48" spans="1:10" ht="27.95" customHeight="1">
      <c r="A48" s="7"/>
      <c r="B48" s="66" t="str">
        <f>IFERROR(VLOOKUP(A48,一覽表!$B$1:$G$354,2,FALSE ),"")</f>
        <v/>
      </c>
      <c r="C48" s="8" t="str">
        <f>IFERROR(VLOOKUP(A48,一覽表!$B$1:$G$354,3,FALSE ),"")</f>
        <v/>
      </c>
      <c r="D48" s="49"/>
      <c r="E48" s="50"/>
      <c r="F48" s="51"/>
      <c r="G48" s="51"/>
      <c r="H48" s="52" t="str">
        <f>IFERROR(VLOOKUP(A48,一覽表!$B$1:$G$354,4,FALSE )*D48,"")</f>
        <v/>
      </c>
      <c r="I48" s="52" t="str">
        <f t="shared" si="0"/>
        <v/>
      </c>
      <c r="J48" s="67" t="str">
        <f>IFERROR(VLOOKUP(A48,一覽表!$B$1:$G$354,7,FALSE ),"")</f>
        <v/>
      </c>
    </row>
    <row r="49" spans="1:10" ht="27.95" customHeight="1">
      <c r="A49" s="7"/>
      <c r="B49" s="66" t="str">
        <f>IFERROR(VLOOKUP(A49,一覽表!$B$1:$G$354,2,FALSE ),"")</f>
        <v/>
      </c>
      <c r="C49" s="8" t="str">
        <f>IFERROR(VLOOKUP(A49,一覽表!$B$1:$G$354,3,FALSE ),"")</f>
        <v/>
      </c>
      <c r="D49" s="49"/>
      <c r="E49" s="50"/>
      <c r="F49" s="51"/>
      <c r="G49" s="51"/>
      <c r="H49" s="52" t="str">
        <f>IFERROR(VLOOKUP(A49,一覽表!$B$1:$G$354,4,FALSE )*D49,"")</f>
        <v/>
      </c>
      <c r="I49" s="52" t="str">
        <f t="shared" si="0"/>
        <v/>
      </c>
      <c r="J49" s="67"/>
    </row>
    <row r="50" spans="1:10" ht="27.95" customHeight="1">
      <c r="A50" s="7"/>
      <c r="B50" s="66" t="str">
        <f>IFERROR(VLOOKUP(A50,一覽表!$B$1:$G$354,2,FALSE ),"")</f>
        <v/>
      </c>
      <c r="C50" s="8" t="str">
        <f>IFERROR(VLOOKUP(A50,一覽表!$B$1:$G$354,3,FALSE ),"")</f>
        <v/>
      </c>
      <c r="D50" s="49"/>
      <c r="E50" s="50"/>
      <c r="F50" s="51"/>
      <c r="G50" s="51"/>
      <c r="H50" s="52" t="str">
        <f>IFERROR(VLOOKUP(A50,一覽表!$B$1:$G$354,4,FALSE )*D50,"")</f>
        <v/>
      </c>
      <c r="I50" s="52" t="str">
        <f t="shared" si="0"/>
        <v/>
      </c>
      <c r="J50" s="67" t="str">
        <f>IFERROR(VLOOKUP(A50,一覽表!$B$1:$G$354,7,FALSE ),"")</f>
        <v/>
      </c>
    </row>
    <row r="51" spans="1:10" ht="27.95" customHeight="1">
      <c r="A51" s="7"/>
      <c r="B51" s="66" t="str">
        <f>IFERROR(VLOOKUP(A51,一覽表!$B$1:$G$354,2,FALSE ),"")</f>
        <v/>
      </c>
      <c r="C51" s="8" t="str">
        <f>IFERROR(VLOOKUP(A51,一覽表!$B$1:$G$354,3,FALSE ),"")</f>
        <v/>
      </c>
      <c r="D51" s="49"/>
      <c r="E51" s="50"/>
      <c r="F51" s="51"/>
      <c r="G51" s="51"/>
      <c r="H51" s="52" t="str">
        <f>IFERROR(VLOOKUP(A51,一覽表!$B$1:$G$354,4,FALSE )*D51,"")</f>
        <v/>
      </c>
      <c r="I51" s="52" t="str">
        <f t="shared" si="0"/>
        <v/>
      </c>
      <c r="J51" s="67" t="str">
        <f>IFERROR(VLOOKUP(A51,一覽表!$B$1:$G$354,7,FALSE ),"")</f>
        <v/>
      </c>
    </row>
    <row r="52" spans="1:10" ht="27.95" customHeight="1">
      <c r="A52" s="7"/>
      <c r="B52" s="66" t="str">
        <f>IFERROR(VLOOKUP(A52,一覽表!$B$1:$G$354,2,FALSE ),"")</f>
        <v/>
      </c>
      <c r="C52" s="8" t="str">
        <f>IFERROR(VLOOKUP(A52,一覽表!$B$1:$G$354,3,FALSE ),"")</f>
        <v/>
      </c>
      <c r="D52" s="49"/>
      <c r="E52" s="50"/>
      <c r="F52" s="51"/>
      <c r="G52" s="51"/>
      <c r="H52" s="52" t="str">
        <f>IFERROR(VLOOKUP(A52,一覽表!$B$1:$G$354,4,FALSE )*D52,"")</f>
        <v/>
      </c>
      <c r="I52" s="52" t="str">
        <f t="shared" si="0"/>
        <v/>
      </c>
      <c r="J52" s="67" t="str">
        <f>IFERROR(VLOOKUP(A52,一覽表!$B$1:$G$354,7,FALSE ),"")</f>
        <v/>
      </c>
    </row>
    <row r="53" spans="1:10" ht="27.95" customHeight="1">
      <c r="A53" s="7"/>
      <c r="B53" s="66" t="str">
        <f>IFERROR(VLOOKUP(A53,一覽表!$B$1:$G$354,2,FALSE ),"")</f>
        <v/>
      </c>
      <c r="C53" s="8" t="str">
        <f>IFERROR(VLOOKUP(A53,一覽表!$B$1:$G$354,3,FALSE ),"")</f>
        <v/>
      </c>
      <c r="D53" s="49"/>
      <c r="E53" s="50"/>
      <c r="F53" s="51"/>
      <c r="G53" s="51"/>
      <c r="H53" s="52" t="str">
        <f>IFERROR(VLOOKUP(A53,一覽表!$B$1:$G$354,4,FALSE )*D53,"")</f>
        <v/>
      </c>
      <c r="I53" s="52" t="str">
        <f t="shared" si="0"/>
        <v/>
      </c>
      <c r="J53" s="67" t="str">
        <f>IFERROR(VLOOKUP(A53,一覽表!$B$1:$G$354,7,FALSE ),"")</f>
        <v/>
      </c>
    </row>
    <row r="54" spans="1:10" ht="27.95" customHeight="1">
      <c r="A54" s="7"/>
      <c r="B54" s="66" t="str">
        <f>IFERROR(VLOOKUP(A54,一覽表!$B$1:$G$354,2,FALSE ),"")</f>
        <v/>
      </c>
      <c r="C54" s="8" t="str">
        <f>IFERROR(VLOOKUP(A54,一覽表!$B$1:$G$354,3,FALSE ),"")</f>
        <v/>
      </c>
      <c r="D54" s="49"/>
      <c r="E54" s="50"/>
      <c r="F54" s="51"/>
      <c r="G54" s="51"/>
      <c r="H54" s="52" t="str">
        <f>IFERROR(VLOOKUP(A54,一覽表!$B$1:$G$354,4,FALSE )*D54,"")</f>
        <v/>
      </c>
      <c r="I54" s="52" t="str">
        <f t="shared" si="0"/>
        <v/>
      </c>
      <c r="J54" s="67" t="str">
        <f>IFERROR(VLOOKUP(A54,一覽表!$B$1:$G$354,7,FALSE ),"")</f>
        <v/>
      </c>
    </row>
    <row r="55" spans="1:10" ht="27.95" customHeight="1">
      <c r="A55" s="7"/>
      <c r="B55" s="66" t="str">
        <f>IFERROR(VLOOKUP(A55,一覽表!$B$1:$G$354,2,FALSE ),"")</f>
        <v/>
      </c>
      <c r="C55" s="8" t="str">
        <f>IFERROR(VLOOKUP(A55,一覽表!$B$1:$G$354,3,FALSE ),"")</f>
        <v/>
      </c>
      <c r="D55" s="49"/>
      <c r="E55" s="50"/>
      <c r="F55" s="51"/>
      <c r="G55" s="51"/>
      <c r="H55" s="52" t="str">
        <f>IFERROR(VLOOKUP(A55,一覽表!$B$1:$G$354,4,FALSE )*D55,"")</f>
        <v/>
      </c>
      <c r="I55" s="52" t="str">
        <f t="shared" si="0"/>
        <v/>
      </c>
      <c r="J55" s="67" t="str">
        <f>IFERROR(VLOOKUP(A55,一覽表!$B$1:$G$354,7,FALSE ),"")</f>
        <v/>
      </c>
    </row>
    <row r="56" spans="1:10" ht="27.95" customHeight="1">
      <c r="A56" s="7"/>
      <c r="B56" s="66" t="str">
        <f>IFERROR(VLOOKUP(A56,一覽表!$B$1:$G$354,2,FALSE ),"")</f>
        <v/>
      </c>
      <c r="C56" s="8" t="str">
        <f>IFERROR(VLOOKUP(A56,一覽表!$B$1:$G$354,3,FALSE ),"")</f>
        <v/>
      </c>
      <c r="D56" s="49"/>
      <c r="E56" s="50"/>
      <c r="F56" s="51"/>
      <c r="G56" s="51"/>
      <c r="H56" s="52" t="str">
        <f>IFERROR(VLOOKUP(A56,一覽表!$B$1:$G$354,4,FALSE )*D56,"")</f>
        <v/>
      </c>
      <c r="I56" s="52" t="str">
        <f t="shared" si="0"/>
        <v/>
      </c>
      <c r="J56" s="67" t="str">
        <f>IFERROR(VLOOKUP(A56,一覽表!$B$1:$G$354,7,FALSE ),"")</f>
        <v/>
      </c>
    </row>
    <row r="57" spans="1:10" ht="27.95" customHeight="1">
      <c r="A57" s="7"/>
      <c r="B57" s="66" t="str">
        <f>IFERROR(VLOOKUP(A57,一覽表!$B$1:$G$354,2,FALSE ),"")</f>
        <v/>
      </c>
      <c r="C57" s="8" t="str">
        <f>IFERROR(VLOOKUP(A57,一覽表!$B$1:$G$354,3,FALSE ),"")</f>
        <v/>
      </c>
      <c r="D57" s="49"/>
      <c r="E57" s="50"/>
      <c r="F57" s="51"/>
      <c r="G57" s="51"/>
      <c r="H57" s="52" t="str">
        <f>IFERROR(VLOOKUP(A57,一覽表!$B$1:$G$354,4,FALSE )*D57,"")</f>
        <v/>
      </c>
      <c r="I57" s="52" t="str">
        <f t="shared" si="0"/>
        <v/>
      </c>
      <c r="J57" s="67" t="str">
        <f>IFERROR(VLOOKUP(A57,一覽表!$B$1:$G$354,7,FALSE ),"")</f>
        <v/>
      </c>
    </row>
    <row r="58" spans="1:10" ht="27.95" customHeight="1">
      <c r="A58" s="7"/>
      <c r="B58" s="66" t="str">
        <f>IFERROR(VLOOKUP(A58,一覽表!$B$1:$G$354,2,FALSE ),"")</f>
        <v/>
      </c>
      <c r="C58" s="8" t="str">
        <f>IFERROR(VLOOKUP(A58,一覽表!$B$1:$G$354,3,FALSE ),"")</f>
        <v/>
      </c>
      <c r="D58" s="49"/>
      <c r="E58" s="50"/>
      <c r="F58" s="51"/>
      <c r="G58" s="51"/>
      <c r="H58" s="52" t="str">
        <f>IFERROR(VLOOKUP(A58,一覽表!$B$1:$G$354,4,FALSE )*D58,"")</f>
        <v/>
      </c>
      <c r="I58" s="52" t="str">
        <f t="shared" si="0"/>
        <v/>
      </c>
      <c r="J58" s="67" t="str">
        <f>IFERROR(VLOOKUP(A58,一覽表!$B$1:$G$354,7,FALSE ),"")</f>
        <v/>
      </c>
    </row>
    <row r="59" spans="1:10" ht="27.95" customHeight="1">
      <c r="A59" s="7"/>
      <c r="B59" s="66" t="str">
        <f>IFERROR(VLOOKUP(A59,一覽表!$B$1:$G$354,2,FALSE ),"")</f>
        <v/>
      </c>
      <c r="C59" s="8" t="str">
        <f>IFERROR(VLOOKUP(A59,一覽表!$B$1:$G$354,3,FALSE ),"")</f>
        <v/>
      </c>
      <c r="D59" s="49"/>
      <c r="E59" s="50"/>
      <c r="F59" s="51"/>
      <c r="G59" s="51"/>
      <c r="H59" s="52" t="str">
        <f>IFERROR(VLOOKUP(A59,一覽表!$B$1:$G$354,4,FALSE )*D59,"")</f>
        <v/>
      </c>
      <c r="I59" s="52" t="str">
        <f t="shared" si="0"/>
        <v/>
      </c>
      <c r="J59" s="67" t="str">
        <f>IFERROR(VLOOKUP(A59,一覽表!$B$1:$G$354,7,FALSE ),"")</f>
        <v/>
      </c>
    </row>
    <row r="60" spans="1:10" ht="27.95" customHeight="1">
      <c r="A60" s="7"/>
      <c r="B60" s="66" t="str">
        <f>IFERROR(VLOOKUP(A60,一覽表!$B$1:$G$354,2,FALSE ),"")</f>
        <v/>
      </c>
      <c r="C60" s="8" t="str">
        <f>IFERROR(VLOOKUP(A60,一覽表!$B$1:$G$354,3,FALSE ),"")</f>
        <v/>
      </c>
      <c r="D60" s="9"/>
      <c r="E60" s="50"/>
      <c r="F60" s="51"/>
      <c r="G60" s="51"/>
      <c r="H60" s="52" t="str">
        <f>IFERROR(VLOOKUP(A60,一覽表!$B$1:$G$354,4,FALSE )*D60,"")</f>
        <v/>
      </c>
      <c r="I60" s="52" t="str">
        <f t="shared" si="0"/>
        <v/>
      </c>
      <c r="J60" s="67" t="str">
        <f>IFERROR(VLOOKUP(A60,一覽表!$B$1:$G$354,7,FALSE ),"")</f>
        <v/>
      </c>
    </row>
    <row r="61" spans="1:10" ht="27.95" customHeight="1">
      <c r="A61" s="7"/>
      <c r="B61" s="66" t="str">
        <f>IFERROR(VLOOKUP(A61,一覽表!$B$1:$G$354,2,FALSE ),"")</f>
        <v/>
      </c>
      <c r="C61" s="8" t="str">
        <f>IFERROR(VLOOKUP(A61,一覽表!$B$1:$G$354,3,FALSE ),"")</f>
        <v/>
      </c>
      <c r="D61" s="9"/>
      <c r="E61" s="50"/>
      <c r="F61" s="51"/>
      <c r="G61" s="51"/>
      <c r="H61" s="52" t="str">
        <f>IFERROR(VLOOKUP(A61,一覽表!$B$1:$G$354,4,FALSE )*D61,"")</f>
        <v/>
      </c>
      <c r="I61" s="52" t="str">
        <f t="shared" si="0"/>
        <v/>
      </c>
      <c r="J61" s="67" t="str">
        <f>IFERROR(VLOOKUP(A61,一覽表!$B$1:$G$354,7,FALSE ),"")</f>
        <v/>
      </c>
    </row>
    <row r="62" spans="1:10" ht="27.95" customHeight="1">
      <c r="A62" s="7"/>
      <c r="B62" s="66" t="str">
        <f>IFERROR(VLOOKUP(A62,一覽表!$B$1:$G$354,2,FALSE ),"")</f>
        <v/>
      </c>
      <c r="C62" s="8" t="str">
        <f>IFERROR(VLOOKUP(A62,一覽表!$B$1:$G$354,3,FALSE ),"")</f>
        <v/>
      </c>
      <c r="D62" s="9"/>
      <c r="E62" s="50"/>
      <c r="F62" s="51"/>
      <c r="G62" s="51"/>
      <c r="H62" s="52" t="str">
        <f>IFERROR(VLOOKUP(A62,一覽表!$B$1:$G$354,4,FALSE )*D62,"")</f>
        <v/>
      </c>
      <c r="I62" s="52" t="str">
        <f t="shared" si="0"/>
        <v/>
      </c>
      <c r="J62" s="67" t="str">
        <f>IFERROR(VLOOKUP(A62,一覽表!$B$1:$G$354,7,FALSE ),"")</f>
        <v/>
      </c>
    </row>
    <row r="63" spans="1:10" ht="27.95" customHeight="1">
      <c r="A63" s="7"/>
      <c r="B63" s="66" t="str">
        <f>IFERROR(VLOOKUP(A63,一覽表!$B$1:$G$354,2,FALSE ),"")</f>
        <v/>
      </c>
      <c r="C63" s="8" t="str">
        <f>IFERROR(VLOOKUP(A63,一覽表!$B$1:$G$354,3,FALSE ),"")</f>
        <v/>
      </c>
      <c r="D63" s="9"/>
      <c r="E63" s="50"/>
      <c r="F63" s="51"/>
      <c r="G63" s="51"/>
      <c r="H63" s="52" t="str">
        <f>IFERROR(VLOOKUP(A63,一覽表!$B$1:$G$354,4,FALSE )*D63,"")</f>
        <v/>
      </c>
      <c r="I63" s="52" t="str">
        <f t="shared" si="0"/>
        <v/>
      </c>
      <c r="J63" s="67" t="str">
        <f>IFERROR(VLOOKUP(A63,一覽表!$B$1:$G$354,7,FALSE ),"")</f>
        <v/>
      </c>
    </row>
    <row r="64" spans="1:10" ht="27.95" customHeight="1">
      <c r="A64" s="7"/>
      <c r="B64" s="66" t="str">
        <f>IFERROR(VLOOKUP(A64,一覽表!$B$1:$G$354,2,FALSE ),"")</f>
        <v/>
      </c>
      <c r="C64" s="8" t="str">
        <f>IFERROR(VLOOKUP(A64,一覽表!$B$1:$G$354,3,FALSE ),"")</f>
        <v/>
      </c>
      <c r="D64" s="9"/>
      <c r="E64" s="50"/>
      <c r="F64" s="51"/>
      <c r="G64" s="51"/>
      <c r="H64" s="52" t="str">
        <f>IFERROR(VLOOKUP(A64,一覽表!$B$1:$G$354,4,FALSE )*D64,"")</f>
        <v/>
      </c>
      <c r="I64" s="52" t="str">
        <f t="shared" si="0"/>
        <v/>
      </c>
      <c r="J64" s="67" t="str">
        <f>IFERROR(VLOOKUP(A64,一覽表!$B$1:$G$354,7,FALSE ),"")</f>
        <v/>
      </c>
    </row>
    <row r="65" spans="1:10" ht="27.95" customHeight="1">
      <c r="A65" s="7"/>
      <c r="B65" s="66" t="str">
        <f>IFERROR(VLOOKUP(A65,一覽表!$B$1:$G$354,2,FALSE ),"")</f>
        <v/>
      </c>
      <c r="C65" s="8" t="str">
        <f>IFERROR(VLOOKUP(A65,一覽表!$B$1:$G$354,3,FALSE ),"")</f>
        <v/>
      </c>
      <c r="D65" s="9"/>
      <c r="E65" s="50"/>
      <c r="F65" s="51"/>
      <c r="G65" s="51"/>
      <c r="H65" s="52" t="str">
        <f>IFERROR(VLOOKUP(A65,一覽表!$B$1:$G$354,4,FALSE )*D65,"")</f>
        <v/>
      </c>
      <c r="I65" s="52" t="str">
        <f t="shared" si="0"/>
        <v/>
      </c>
      <c r="J65" s="67" t="str">
        <f>IFERROR(VLOOKUP(A65,一覽表!$B$1:$G$354,7,FALSE ),"")</f>
        <v/>
      </c>
    </row>
    <row r="66" spans="1:10" ht="27.95" customHeight="1">
      <c r="A66" s="7"/>
      <c r="B66" s="66" t="str">
        <f>IFERROR(VLOOKUP(A66,一覽表!$B$1:$G$354,2,FALSE ),"")</f>
        <v/>
      </c>
      <c r="C66" s="8" t="str">
        <f>IFERROR(VLOOKUP(A66,一覽表!$B$1:$G$354,3,FALSE ),"")</f>
        <v/>
      </c>
      <c r="D66" s="9"/>
      <c r="E66" s="50"/>
      <c r="F66" s="51"/>
      <c r="G66" s="51"/>
      <c r="H66" s="52" t="str">
        <f>IFERROR(VLOOKUP(A66,一覽表!$B$1:$G$354,4,FALSE )*D66,"")</f>
        <v/>
      </c>
      <c r="I66" s="52" t="str">
        <f t="shared" si="0"/>
        <v/>
      </c>
      <c r="J66" s="67" t="str">
        <f>IFERROR(VLOOKUP(A66,一覽表!$B$1:$G$354,7,FALSE ),"")</f>
        <v/>
      </c>
    </row>
    <row r="67" spans="1:10" ht="27.95" customHeight="1">
      <c r="A67" s="7"/>
      <c r="B67" s="66" t="str">
        <f>IFERROR(VLOOKUP(A67,一覽表!$B$1:$G$354,2,FALSE ),"")</f>
        <v/>
      </c>
      <c r="C67" s="8" t="str">
        <f>IFERROR(VLOOKUP(A67,一覽表!$B$1:$G$354,3,FALSE ),"")</f>
        <v/>
      </c>
      <c r="D67" s="9"/>
      <c r="E67" s="50"/>
      <c r="F67" s="51"/>
      <c r="G67" s="51"/>
      <c r="H67" s="52" t="str">
        <f>IFERROR(VLOOKUP(A67,一覽表!$B$1:$G$354,4,FALSE )*D67,"")</f>
        <v/>
      </c>
      <c r="I67" s="52" t="str">
        <f t="shared" si="0"/>
        <v/>
      </c>
      <c r="J67" s="67" t="str">
        <f>IFERROR(VLOOKUP(A67,一覽表!$B$1:$G$354,7,FALSE ),"")</f>
        <v/>
      </c>
    </row>
    <row r="68" spans="1:10" ht="27.95" customHeight="1">
      <c r="A68" s="7"/>
      <c r="B68" s="66" t="str">
        <f>IFERROR(VLOOKUP(A68,一覽表!$B$1:$G$354,2,FALSE ),"")</f>
        <v/>
      </c>
      <c r="C68" s="8" t="str">
        <f>IFERROR(VLOOKUP(A68,一覽表!$B$1:$G$354,3,FALSE ),"")</f>
        <v/>
      </c>
      <c r="D68" s="9"/>
      <c r="E68" s="50"/>
      <c r="F68" s="51"/>
      <c r="G68" s="51"/>
      <c r="H68" s="52" t="str">
        <f>IFERROR(VLOOKUP(A68,一覽表!$B$1:$G$354,4,FALSE )*D68,"")</f>
        <v/>
      </c>
      <c r="I68" s="52" t="str">
        <f t="shared" si="0"/>
        <v/>
      </c>
      <c r="J68" s="67" t="str">
        <f>IFERROR(VLOOKUP(A68,一覽表!$B$1:$G$354,7,FALSE ),"")</f>
        <v/>
      </c>
    </row>
    <row r="69" spans="1:10" ht="27.95" customHeight="1">
      <c r="A69" s="7"/>
      <c r="B69" s="66" t="str">
        <f>IFERROR(VLOOKUP(A69,一覽表!$B$1:$G$354,2,FALSE ),"")</f>
        <v/>
      </c>
      <c r="C69" s="8" t="str">
        <f>IFERROR(VLOOKUP(A69,一覽表!$B$1:$G$354,3,FALSE ),"")</f>
        <v/>
      </c>
      <c r="D69" s="9"/>
      <c r="E69" s="50"/>
      <c r="F69" s="51"/>
      <c r="G69" s="51"/>
      <c r="H69" s="52" t="str">
        <f>IFERROR(VLOOKUP(A69,一覽表!$B$1:$G$354,4,FALSE )*D69,"")</f>
        <v/>
      </c>
      <c r="I69" s="52" t="str">
        <f t="shared" si="0"/>
        <v/>
      </c>
      <c r="J69" s="67" t="str">
        <f>IFERROR(VLOOKUP(A69,一覽表!$B$1:$G$354,7,FALSE ),"")</f>
        <v/>
      </c>
    </row>
    <row r="70" spans="1:10" ht="27.95" customHeight="1">
      <c r="A70" s="7"/>
      <c r="B70" s="66" t="str">
        <f>IFERROR(VLOOKUP(A70,一覽表!$B$1:$G$354,2,FALSE ),"")</f>
        <v/>
      </c>
      <c r="C70" s="8" t="str">
        <f>IFERROR(VLOOKUP(A70,一覽表!$B$1:$G$354,3,FALSE ),"")</f>
        <v/>
      </c>
      <c r="D70" s="9"/>
      <c r="E70" s="50"/>
      <c r="F70" s="51"/>
      <c r="G70" s="51"/>
      <c r="H70" s="52" t="str">
        <f>IFERROR(VLOOKUP(A70,一覽表!$B$1:$G$354,4,FALSE )*D70,"")</f>
        <v/>
      </c>
      <c r="I70" s="52" t="str">
        <f t="shared" si="0"/>
        <v/>
      </c>
      <c r="J70" s="67" t="str">
        <f>IFERROR(VLOOKUP(A70,一覽表!$B$1:$G$354,7,FALSE ),"")</f>
        <v/>
      </c>
    </row>
    <row r="71" spans="1:10" ht="27.95" customHeight="1">
      <c r="A71" s="7"/>
      <c r="B71" s="66" t="str">
        <f>IFERROR(VLOOKUP(A71,一覽表!$B$1:$G$354,2,FALSE ),"")</f>
        <v/>
      </c>
      <c r="C71" s="8" t="str">
        <f>IFERROR(VLOOKUP(A71,一覽表!$B$1:$G$354,3,FALSE ),"")</f>
        <v/>
      </c>
      <c r="D71" s="9"/>
      <c r="E71" s="50"/>
      <c r="F71" s="51"/>
      <c r="G71" s="51"/>
      <c r="H71" s="52" t="str">
        <f>IFERROR(VLOOKUP(A71,一覽表!$B$1:$G$354,4,FALSE )*D71,"")</f>
        <v/>
      </c>
      <c r="I71" s="52" t="str">
        <f t="shared" si="0"/>
        <v/>
      </c>
      <c r="J71" s="67" t="str">
        <f>IFERROR(VLOOKUP(A71,一覽表!$B$1:$G$354,7,FALSE ),"")</f>
        <v/>
      </c>
    </row>
    <row r="72" spans="1:10" ht="27.95" customHeight="1">
      <c r="A72" s="7"/>
      <c r="B72" s="66" t="str">
        <f>IFERROR(VLOOKUP(A72,一覽表!$B$1:$G$354,2,FALSE ),"")</f>
        <v/>
      </c>
      <c r="C72" s="8" t="str">
        <f>IFERROR(VLOOKUP(A72,一覽表!$B$1:$G$354,3,FALSE ),"")</f>
        <v/>
      </c>
      <c r="D72" s="9"/>
      <c r="E72" s="50"/>
      <c r="F72" s="51"/>
      <c r="G72" s="51"/>
      <c r="H72" s="52" t="str">
        <f>IFERROR(VLOOKUP(A72,一覽表!$B$1:$G$354,4,FALSE )*D72,"")</f>
        <v/>
      </c>
      <c r="I72" s="52" t="str">
        <f t="shared" si="0"/>
        <v/>
      </c>
      <c r="J72" s="67" t="str">
        <f>IFERROR(VLOOKUP(A72,一覽表!$B$1:$G$354,7,FALSE ),"")</f>
        <v/>
      </c>
    </row>
    <row r="73" spans="1:10" ht="27.95" customHeight="1">
      <c r="A73" s="7"/>
      <c r="B73" s="66" t="str">
        <f>IFERROR(VLOOKUP(A73,一覽表!$B$1:$G$354,2,FALSE ),"")</f>
        <v/>
      </c>
      <c r="C73" s="8" t="str">
        <f>IFERROR(VLOOKUP(A73,一覽表!$B$1:$G$354,3,FALSE ),"")</f>
        <v/>
      </c>
      <c r="D73" s="9"/>
      <c r="E73" s="50"/>
      <c r="F73" s="51"/>
      <c r="G73" s="51"/>
      <c r="H73" s="52" t="str">
        <f>IFERROR(VLOOKUP(A73,一覽表!$B$1:$G$354,4,FALSE )*D73,"")</f>
        <v/>
      </c>
      <c r="I73" s="52" t="str">
        <f t="shared" si="0"/>
        <v/>
      </c>
      <c r="J73" s="67" t="str">
        <f>IFERROR(VLOOKUP(A73,一覽表!$B$1:$G$354,7,FALSE ),"")</f>
        <v/>
      </c>
    </row>
    <row r="74" spans="1:10" ht="27.95" customHeight="1">
      <c r="A74" s="7"/>
      <c r="B74" s="66" t="str">
        <f>IFERROR(VLOOKUP(A74,一覽表!$B$1:$G$354,2,FALSE ),"")</f>
        <v/>
      </c>
      <c r="C74" s="8" t="str">
        <f>IFERROR(VLOOKUP(A74,一覽表!$B$1:$G$354,3,FALSE ),"")</f>
        <v/>
      </c>
      <c r="D74" s="9"/>
      <c r="E74" s="50"/>
      <c r="F74" s="51"/>
      <c r="G74" s="51"/>
      <c r="H74" s="52" t="str">
        <f>IFERROR(VLOOKUP(A74,一覽表!$B$1:$G$354,4,FALSE )*D74,"")</f>
        <v/>
      </c>
      <c r="I74" s="52" t="str">
        <f t="shared" si="0"/>
        <v/>
      </c>
      <c r="J74" s="67"/>
    </row>
    <row r="75" spans="1:10" ht="27.95" customHeight="1">
      <c r="A75" s="7"/>
      <c r="B75" s="66" t="str">
        <f>IFERROR(VLOOKUP(A75,一覽表!$B$1:$G$354,2,FALSE ),"")</f>
        <v/>
      </c>
      <c r="C75" s="8" t="str">
        <f>IFERROR(VLOOKUP(A75,一覽表!$B$1:$G$354,3,FALSE ),"")</f>
        <v/>
      </c>
      <c r="D75" s="9"/>
      <c r="E75" s="50"/>
      <c r="F75" s="51"/>
      <c r="G75" s="51"/>
      <c r="H75" s="52" t="str">
        <f>IFERROR(VLOOKUP(A75,一覽表!$B$1:$G$354,4,FALSE )*D75,"")</f>
        <v/>
      </c>
      <c r="I75" s="52" t="str">
        <f t="shared" si="0"/>
        <v/>
      </c>
      <c r="J75" s="67"/>
    </row>
    <row r="76" spans="1:10" ht="27.95" customHeight="1">
      <c r="A76" s="7"/>
      <c r="B76" s="66" t="str">
        <f>IFERROR(VLOOKUP(A76,一覽表!$B$1:$G$354,2,FALSE ),"")</f>
        <v/>
      </c>
      <c r="C76" s="8" t="str">
        <f>IFERROR(VLOOKUP(A76,一覽表!$B$1:$G$354,3,FALSE ),"")</f>
        <v/>
      </c>
      <c r="D76" s="9"/>
      <c r="E76" s="50"/>
      <c r="F76" s="51"/>
      <c r="G76" s="51"/>
      <c r="H76" s="52" t="str">
        <f>IFERROR(VLOOKUP(A76,一覽表!$B$1:$G$354,4,FALSE )*D76,"")</f>
        <v/>
      </c>
      <c r="I76" s="52" t="str">
        <f t="shared" si="0"/>
        <v/>
      </c>
      <c r="J76" s="67"/>
    </row>
    <row r="77" spans="1:10" ht="27.95" customHeight="1">
      <c r="A77" s="7"/>
      <c r="B77" s="66" t="str">
        <f>IFERROR(VLOOKUP(A77,一覽表!$B$1:$G$354,2,FALSE ),"")</f>
        <v/>
      </c>
      <c r="C77" s="8" t="str">
        <f>IFERROR(VLOOKUP(A77,一覽表!$B$1:$G$354,3,FALSE ),"")</f>
        <v/>
      </c>
      <c r="D77" s="9"/>
      <c r="E77" s="50"/>
      <c r="F77" s="51"/>
      <c r="G77" s="51"/>
      <c r="H77" s="52" t="str">
        <f>IFERROR(VLOOKUP(A77,一覽表!$B$1:$G$354,4,FALSE )*D77,"")</f>
        <v/>
      </c>
      <c r="I77" s="52" t="str">
        <f t="shared" si="0"/>
        <v/>
      </c>
      <c r="J77" s="67"/>
    </row>
    <row r="78" spans="1:10" ht="27.95" customHeight="1">
      <c r="A78" s="7"/>
      <c r="B78" s="66" t="str">
        <f>IFERROR(VLOOKUP(A78,一覽表!$B$1:$G$354,2,FALSE ),"")</f>
        <v/>
      </c>
      <c r="C78" s="8" t="str">
        <f>IFERROR(VLOOKUP(A78,一覽表!$B$1:$G$354,3,FALSE ),"")</f>
        <v/>
      </c>
      <c r="D78" s="9"/>
      <c r="E78" s="50"/>
      <c r="F78" s="51"/>
      <c r="G78" s="51"/>
      <c r="H78" s="52" t="str">
        <f>IFERROR(VLOOKUP(A78,一覽表!$B$1:$G$354,4,FALSE )*D78,"")</f>
        <v/>
      </c>
      <c r="I78" s="52" t="str">
        <f t="shared" si="0"/>
        <v/>
      </c>
      <c r="J78" s="67"/>
    </row>
    <row r="79" spans="1:10" ht="27.95" customHeight="1">
      <c r="A79" s="7"/>
      <c r="B79" s="66" t="str">
        <f>IFERROR(VLOOKUP(A79,一覽表!$B$1:$G$354,2,FALSE ),"")</f>
        <v/>
      </c>
      <c r="C79" s="8" t="str">
        <f>IFERROR(VLOOKUP(A79,一覽表!$B$1:$G$354,3,FALSE ),"")</f>
        <v/>
      </c>
      <c r="D79" s="9"/>
      <c r="E79" s="50"/>
      <c r="F79" s="51"/>
      <c r="G79" s="51"/>
      <c r="H79" s="52" t="str">
        <f>IFERROR(VLOOKUP(A79,一覽表!$B$1:$G$354,4,FALSE )*D79,"")</f>
        <v/>
      </c>
      <c r="I79" s="52" t="str">
        <f t="shared" si="0"/>
        <v/>
      </c>
      <c r="J79" s="67" t="str">
        <f>IFERROR(VLOOKUP(A79,一覽表!$B$1:$G$354,7,FALSE ),"")</f>
        <v/>
      </c>
    </row>
    <row r="80" spans="1:10" ht="27.95" customHeight="1">
      <c r="A80" s="7"/>
      <c r="B80" s="66" t="str">
        <f>IFERROR(VLOOKUP(A80,一覽表!$B$1:$G$354,2,FALSE ),"")</f>
        <v/>
      </c>
      <c r="C80" s="8" t="str">
        <f>IFERROR(VLOOKUP(A80,一覽表!$B$1:$G$354,3,FALSE ),"")</f>
        <v/>
      </c>
      <c r="D80" s="9"/>
      <c r="E80" s="50"/>
      <c r="F80" s="51"/>
      <c r="G80" s="51"/>
      <c r="H80" s="52" t="str">
        <f>IFERROR(VLOOKUP(A80,一覽表!$B$1:$G$354,4,FALSE )*D80,"")</f>
        <v/>
      </c>
      <c r="I80" s="52" t="str">
        <f t="shared" ref="I80:I85" si="1">IFERROR((H80*0.1),"")</f>
        <v/>
      </c>
      <c r="J80" s="67"/>
    </row>
    <row r="81" spans="1:10" ht="27.95" customHeight="1">
      <c r="A81" s="7"/>
      <c r="B81" s="66" t="str">
        <f>IFERROR(VLOOKUP(A81,一覽表!$B$1:$G$354,2,FALSE ),"")</f>
        <v/>
      </c>
      <c r="C81" s="8" t="str">
        <f>IFERROR(VLOOKUP(A81,一覽表!$B$1:$G$354,3,FALSE ),"")</f>
        <v/>
      </c>
      <c r="D81" s="9"/>
      <c r="E81" s="50"/>
      <c r="F81" s="51"/>
      <c r="G81" s="51"/>
      <c r="H81" s="52" t="str">
        <f>IFERROR(VLOOKUP(A81,一覽表!$B$1:$G$354,4,FALSE )*D81,"")</f>
        <v/>
      </c>
      <c r="I81" s="52" t="str">
        <f t="shared" si="1"/>
        <v/>
      </c>
      <c r="J81" s="67" t="str">
        <f>IFERROR(VLOOKUP(A81,一覽表!$B$1:$G$354,7,FALSE ),"")</f>
        <v/>
      </c>
    </row>
    <row r="82" spans="1:10" ht="27.95" customHeight="1">
      <c r="A82" s="7"/>
      <c r="B82" s="66" t="str">
        <f>IFERROR(VLOOKUP(A82,一覽表!$B$1:$G$354,2,FALSE ),"")</f>
        <v/>
      </c>
      <c r="C82" s="8" t="str">
        <f>IFERROR(VLOOKUP(A82,一覽表!$B$1:$G$354,3,FALSE ),"")</f>
        <v/>
      </c>
      <c r="D82" s="9"/>
      <c r="E82" s="50"/>
      <c r="F82" s="51"/>
      <c r="G82" s="51"/>
      <c r="H82" s="52" t="str">
        <f>IFERROR(VLOOKUP(A82,一覽表!$B$1:$G$354,4,FALSE )*D82,"")</f>
        <v/>
      </c>
      <c r="I82" s="52" t="str">
        <f t="shared" si="1"/>
        <v/>
      </c>
      <c r="J82" s="67"/>
    </row>
    <row r="83" spans="1:10" ht="27.95" customHeight="1">
      <c r="A83" s="7"/>
      <c r="B83" s="66" t="str">
        <f>IFERROR(VLOOKUP(A83,一覽表!$B$1:$G$354,2,FALSE ),"")</f>
        <v/>
      </c>
      <c r="C83" s="8" t="str">
        <f>IFERROR(VLOOKUP(A83,一覽表!$B$1:$G$354,3,FALSE ),"")</f>
        <v/>
      </c>
      <c r="D83" s="9"/>
      <c r="E83" s="50"/>
      <c r="F83" s="51"/>
      <c r="G83" s="51"/>
      <c r="H83" s="52" t="str">
        <f>IFERROR(VLOOKUP(A83,一覽表!$B$1:$G$354,4,FALSE )*D83,"")</f>
        <v/>
      </c>
      <c r="I83" s="52" t="str">
        <f t="shared" si="1"/>
        <v/>
      </c>
      <c r="J83" s="67" t="str">
        <f>IFERROR(VLOOKUP(A83,一覽表!$B$1:$G$354,7,FALSE ),"")</f>
        <v/>
      </c>
    </row>
    <row r="84" spans="1:10" s="76" customFormat="1" ht="27.95" customHeight="1">
      <c r="A84" s="69"/>
      <c r="B84" s="66" t="str">
        <f>IFERROR(VLOOKUP(A84,一覽表!$B$1:$G$354,2,FALSE ),"")</f>
        <v/>
      </c>
      <c r="C84" s="8" t="str">
        <f>IFERROR(VLOOKUP(A84,一覽表!$B$1:$G$354,3,FALSE ),"")</f>
        <v/>
      </c>
      <c r="D84" s="71"/>
      <c r="E84" s="72"/>
      <c r="F84" s="73"/>
      <c r="G84" s="73"/>
      <c r="H84" s="74" t="str">
        <f>IFERROR(VLOOKUP(A84,一覽表!$B$1:$G$354,4,FALSE )*D84,"")</f>
        <v/>
      </c>
      <c r="I84" s="74" t="str">
        <f t="shared" si="1"/>
        <v/>
      </c>
      <c r="J84" s="75"/>
    </row>
    <row r="85" spans="1:10" s="76" customFormat="1" ht="27.95" customHeight="1">
      <c r="A85" s="69"/>
      <c r="B85" s="66" t="str">
        <f>IFERROR(VLOOKUP(A85,一覽表!$B$1:$G$354,2,FALSE ),"")</f>
        <v/>
      </c>
      <c r="C85" s="8" t="str">
        <f>IFERROR(VLOOKUP(A85,一覽表!$B$1:$G$354,3,FALSE ),"")</f>
        <v/>
      </c>
      <c r="D85" s="71"/>
      <c r="E85" s="72"/>
      <c r="F85" s="73"/>
      <c r="G85" s="73"/>
      <c r="H85" s="74" t="str">
        <f>IFERROR(VLOOKUP(A85,一覽表!$B$1:$G$354,4,FALSE )*D85,"")</f>
        <v/>
      </c>
      <c r="I85" s="74" t="str">
        <f t="shared" si="1"/>
        <v/>
      </c>
      <c r="J85" s="75" t="str">
        <f>IFERROR(VLOOKUP(A85,一覽表!$B$1:$G$354,7,FALSE ),"")</f>
        <v/>
      </c>
    </row>
    <row r="86" spans="1:10" ht="27.95" customHeight="1">
      <c r="A86" s="7"/>
      <c r="B86" s="66" t="str">
        <f>IFERROR(VLOOKUP(A86,一覽表!$B$1:$G$354,2,FALSE ),"")</f>
        <v/>
      </c>
      <c r="C86" s="8" t="str">
        <f>IFERROR(VLOOKUP(A86,一覽表!$B$1:$G$354,3,FALSE ),"")</f>
        <v/>
      </c>
      <c r="D86" s="9"/>
      <c r="E86" s="50"/>
      <c r="F86" s="51"/>
      <c r="G86" s="51"/>
      <c r="H86" s="52" t="str">
        <f>IFERROR(VLOOKUP(A86,一覽表!$B$1:$G$354,4,FALSE )*D86,"")</f>
        <v/>
      </c>
      <c r="I86" s="52" t="str">
        <f t="shared" ref="I86:I116" si="2">IFERROR((H86*0.1),"")</f>
        <v/>
      </c>
      <c r="J86" s="67"/>
    </row>
    <row r="87" spans="1:10" ht="27.95" customHeight="1">
      <c r="A87" s="7"/>
      <c r="B87" s="66" t="str">
        <f>IFERROR(VLOOKUP(A87,一覽表!$B$1:$G$354,2,FALSE ),"")</f>
        <v/>
      </c>
      <c r="C87" s="8" t="str">
        <f>IFERROR(VLOOKUP(A87,一覽表!$B$1:$G$354,3,FALSE ),"")</f>
        <v/>
      </c>
      <c r="D87" s="9"/>
      <c r="E87" s="50"/>
      <c r="F87" s="51"/>
      <c r="G87" s="51"/>
      <c r="H87" s="52" t="str">
        <f>IFERROR(VLOOKUP(A87,一覽表!$B$1:$G$354,4,FALSE )*D87,"")</f>
        <v/>
      </c>
      <c r="I87" s="52" t="str">
        <f t="shared" si="2"/>
        <v/>
      </c>
      <c r="J87" s="67" t="str">
        <f>IFERROR(VLOOKUP(A87,一覽表!$B$1:$G$354,7,FALSE ),"")</f>
        <v/>
      </c>
    </row>
    <row r="88" spans="1:10" s="76" customFormat="1" ht="27.95" customHeight="1">
      <c r="A88" s="69"/>
      <c r="B88" s="66" t="str">
        <f>IFERROR(VLOOKUP(A88,一覽表!$B$1:$G$354,2,FALSE ),"")</f>
        <v/>
      </c>
      <c r="C88" s="8" t="str">
        <f>IFERROR(VLOOKUP(A88,一覽表!$B$1:$G$354,3,FALSE ),"")</f>
        <v/>
      </c>
      <c r="D88" s="71"/>
      <c r="E88" s="72"/>
      <c r="F88" s="73"/>
      <c r="G88" s="73"/>
      <c r="H88" s="74" t="str">
        <f>IFERROR(VLOOKUP(A88,一覽表!$B$1:$G$354,4,FALSE )*D88,"")</f>
        <v/>
      </c>
      <c r="I88" s="74" t="str">
        <f t="shared" si="2"/>
        <v/>
      </c>
      <c r="J88" s="75"/>
    </row>
    <row r="89" spans="1:10" s="76" customFormat="1" ht="27.95" customHeight="1">
      <c r="A89" s="69"/>
      <c r="B89" s="66" t="str">
        <f>IFERROR(VLOOKUP(A89,一覽表!$B$1:$G$354,2,FALSE ),"")</f>
        <v/>
      </c>
      <c r="C89" s="8" t="str">
        <f>IFERROR(VLOOKUP(A89,一覽表!$B$1:$G$354,3,FALSE ),"")</f>
        <v/>
      </c>
      <c r="D89" s="71"/>
      <c r="E89" s="72"/>
      <c r="F89" s="73"/>
      <c r="G89" s="73"/>
      <c r="H89" s="74" t="str">
        <f>IFERROR(VLOOKUP(A89,一覽表!$B$1:$G$354,4,FALSE )*D89,"")</f>
        <v/>
      </c>
      <c r="I89" s="74" t="str">
        <f t="shared" si="2"/>
        <v/>
      </c>
      <c r="J89" s="75" t="str">
        <f>IFERROR(VLOOKUP(A89,一覽表!$B$1:$G$354,7,FALSE ),"")</f>
        <v/>
      </c>
    </row>
    <row r="90" spans="1:10" ht="27.95" customHeight="1">
      <c r="A90" s="7"/>
      <c r="B90" s="66" t="str">
        <f>IFERROR(VLOOKUP(A90,一覽表!$B$1:$G$354,2,FALSE ),"")</f>
        <v/>
      </c>
      <c r="C90" s="8" t="str">
        <f>IFERROR(VLOOKUP(A90,一覽表!$B$1:$G$354,3,FALSE ),"")</f>
        <v/>
      </c>
      <c r="D90" s="9"/>
      <c r="E90" s="50"/>
      <c r="F90" s="51"/>
      <c r="G90" s="51"/>
      <c r="H90" s="52" t="str">
        <f>IFERROR(VLOOKUP(A90,一覽表!$B$1:$G$354,4,FALSE )*D90,"")</f>
        <v/>
      </c>
      <c r="I90" s="52" t="str">
        <f t="shared" si="2"/>
        <v/>
      </c>
      <c r="J90" s="67"/>
    </row>
    <row r="91" spans="1:10" ht="27.95" customHeight="1">
      <c r="A91" s="7"/>
      <c r="B91" s="66" t="str">
        <f>IFERROR(VLOOKUP(A91,一覽表!$B$1:$G$354,2,FALSE ),"")</f>
        <v/>
      </c>
      <c r="C91" s="8" t="str">
        <f>IFERROR(VLOOKUP(A91,一覽表!$B$1:$G$354,3,FALSE ),"")</f>
        <v/>
      </c>
      <c r="D91" s="9"/>
      <c r="E91" s="50"/>
      <c r="F91" s="51"/>
      <c r="G91" s="51"/>
      <c r="H91" s="52" t="str">
        <f>IFERROR(VLOOKUP(A91,一覽表!$B$1:$G$354,4,FALSE )*D91,"")</f>
        <v/>
      </c>
      <c r="I91" s="52" t="str">
        <f t="shared" si="2"/>
        <v/>
      </c>
      <c r="J91" s="67" t="str">
        <f>IFERROR(VLOOKUP(A91,一覽表!$B$1:$G$354,7,FALSE ),"")</f>
        <v/>
      </c>
    </row>
    <row r="92" spans="1:10" s="76" customFormat="1" ht="27.95" customHeight="1">
      <c r="A92" s="69"/>
      <c r="B92" s="66" t="str">
        <f>IFERROR(VLOOKUP(A92,一覽表!$B$1:$G$354,2,FALSE ),"")</f>
        <v/>
      </c>
      <c r="C92" s="8" t="str">
        <f>IFERROR(VLOOKUP(A92,一覽表!$B$1:$G$354,3,FALSE ),"")</f>
        <v/>
      </c>
      <c r="D92" s="71"/>
      <c r="E92" s="72"/>
      <c r="F92" s="73"/>
      <c r="G92" s="73"/>
      <c r="H92" s="74" t="str">
        <f>IFERROR(VLOOKUP(A92,一覽表!$B$1:$G$354,4,FALSE )*D92,"")</f>
        <v/>
      </c>
      <c r="I92" s="74" t="str">
        <f t="shared" si="2"/>
        <v/>
      </c>
      <c r="J92" s="75"/>
    </row>
    <row r="93" spans="1:10" ht="27.95" customHeight="1">
      <c r="A93" s="7"/>
      <c r="B93" s="66" t="str">
        <f>IFERROR(VLOOKUP(A93,一覽表!$B$1:$G$354,2,FALSE ),"")</f>
        <v/>
      </c>
      <c r="C93" s="8" t="str">
        <f>IFERROR(VLOOKUP(A93,一覽表!$B$1:$G$354,3,FALSE ),"")</f>
        <v/>
      </c>
      <c r="D93" s="9"/>
      <c r="E93" s="50"/>
      <c r="F93" s="51"/>
      <c r="G93" s="51"/>
      <c r="H93" s="52" t="str">
        <f>IFERROR(VLOOKUP(A93,一覽表!$B$1:$G$354,4,FALSE )*D93,"")</f>
        <v/>
      </c>
      <c r="I93" s="52" t="str">
        <f t="shared" si="2"/>
        <v/>
      </c>
      <c r="J93" s="67"/>
    </row>
    <row r="94" spans="1:10" ht="27.95" customHeight="1">
      <c r="A94" s="7"/>
      <c r="B94" s="66" t="str">
        <f>IFERROR(VLOOKUP(A94,一覽表!$B$1:$G$354,2,FALSE ),"")</f>
        <v/>
      </c>
      <c r="C94" s="8" t="str">
        <f>IFERROR(VLOOKUP(A94,一覽表!$B$1:$G$354,3,FALSE ),"")</f>
        <v/>
      </c>
      <c r="D94" s="9"/>
      <c r="E94" s="50"/>
      <c r="F94" s="51"/>
      <c r="G94" s="51"/>
      <c r="H94" s="52" t="str">
        <f>IFERROR(VLOOKUP(A94,一覽表!$B$1:$G$354,4,FALSE )*D94,"")</f>
        <v/>
      </c>
      <c r="I94" s="52" t="str">
        <f t="shared" si="2"/>
        <v/>
      </c>
      <c r="J94" s="67" t="str">
        <f>IFERROR(VLOOKUP(A94,一覽表!$B$1:$G$354,7,FALSE ),"")</f>
        <v/>
      </c>
    </row>
    <row r="95" spans="1:10" s="76" customFormat="1" ht="27.95" customHeight="1">
      <c r="A95" s="69"/>
      <c r="B95" s="66" t="str">
        <f>IFERROR(VLOOKUP(A95,一覽表!$B$1:$G$354,2,FALSE ),"")</f>
        <v/>
      </c>
      <c r="C95" s="8" t="str">
        <f>IFERROR(VLOOKUP(A95,一覽表!$B$1:$G$354,3,FALSE ),"")</f>
        <v/>
      </c>
      <c r="D95" s="71"/>
      <c r="E95" s="72"/>
      <c r="F95" s="73"/>
      <c r="G95" s="73"/>
      <c r="H95" s="74" t="str">
        <f>IFERROR(VLOOKUP(A95,一覽表!$B$1:$G$354,4,FALSE )*D95,"")</f>
        <v/>
      </c>
      <c r="I95" s="74" t="str">
        <f t="shared" si="2"/>
        <v/>
      </c>
      <c r="J95" s="75"/>
    </row>
    <row r="96" spans="1:10" s="76" customFormat="1" ht="27.95" customHeight="1">
      <c r="A96" s="69"/>
      <c r="B96" s="66" t="str">
        <f>IFERROR(VLOOKUP(A96,一覽表!$B$1:$G$354,2,FALSE ),"")</f>
        <v/>
      </c>
      <c r="C96" s="8" t="str">
        <f>IFERROR(VLOOKUP(A96,一覽表!$B$1:$G$354,3,FALSE ),"")</f>
        <v/>
      </c>
      <c r="D96" s="71"/>
      <c r="E96" s="72"/>
      <c r="F96" s="73"/>
      <c r="G96" s="73"/>
      <c r="H96" s="74" t="str">
        <f>IFERROR(VLOOKUP(A96,一覽表!$B$1:$G$354,4,FALSE )*D96,"")</f>
        <v/>
      </c>
      <c r="I96" s="74" t="str">
        <f t="shared" si="2"/>
        <v/>
      </c>
      <c r="J96" s="75" t="str">
        <f>IFERROR(VLOOKUP(A96,一覽表!$B$1:$G$354,7,FALSE ),"")</f>
        <v/>
      </c>
    </row>
    <row r="97" spans="1:10" ht="27.95" customHeight="1">
      <c r="A97" s="7"/>
      <c r="B97" s="66" t="str">
        <f>IFERROR(VLOOKUP(A97,一覽表!$B$1:$G$354,2,FALSE ),"")</f>
        <v/>
      </c>
      <c r="C97" s="8" t="str">
        <f>IFERROR(VLOOKUP(A97,一覽表!$B$1:$G$354,3,FALSE ),"")</f>
        <v/>
      </c>
      <c r="D97" s="9"/>
      <c r="E97" s="50"/>
      <c r="F97" s="51"/>
      <c r="G97" s="51"/>
      <c r="H97" s="52" t="str">
        <f>IFERROR(VLOOKUP(A97,一覽表!$B$1:$G$354,4,FALSE )*D97,"")</f>
        <v/>
      </c>
      <c r="I97" s="52" t="str">
        <f t="shared" si="2"/>
        <v/>
      </c>
      <c r="J97" s="67"/>
    </row>
    <row r="98" spans="1:10" ht="27.95" customHeight="1">
      <c r="A98" s="7"/>
      <c r="B98" s="66" t="str">
        <f>IFERROR(VLOOKUP(A98,一覽表!$B$1:$G$354,2,FALSE ),"")</f>
        <v/>
      </c>
      <c r="C98" s="8" t="str">
        <f>IFERROR(VLOOKUP(A98,一覽表!$B$1:$G$354,3,FALSE ),"")</f>
        <v/>
      </c>
      <c r="D98" s="9"/>
      <c r="E98" s="50"/>
      <c r="F98" s="51"/>
      <c r="G98" s="51"/>
      <c r="H98" s="52" t="str">
        <f>IFERROR(VLOOKUP(A98,一覽表!$B$1:$G$354,4,FALSE )*D98,"")</f>
        <v/>
      </c>
      <c r="I98" s="52" t="str">
        <f t="shared" si="2"/>
        <v/>
      </c>
      <c r="J98" s="67" t="str">
        <f>IFERROR(VLOOKUP(A98,一覽表!$B$1:$G$354,7,FALSE ),"")</f>
        <v/>
      </c>
    </row>
    <row r="99" spans="1:10" s="76" customFormat="1" ht="27.95" customHeight="1">
      <c r="A99" s="69"/>
      <c r="B99" s="66" t="str">
        <f>IFERROR(VLOOKUP(A99,一覽表!$B$1:$G$354,2,FALSE ),"")</f>
        <v/>
      </c>
      <c r="C99" s="8" t="str">
        <f>IFERROR(VLOOKUP(A99,一覽表!$B$1:$G$354,3,FALSE ),"")</f>
        <v/>
      </c>
      <c r="D99" s="71"/>
      <c r="E99" s="72"/>
      <c r="F99" s="73"/>
      <c r="G99" s="73"/>
      <c r="H99" s="74" t="str">
        <f>IFERROR(VLOOKUP(A99,一覽表!$B$1:$G$354,4,FALSE )*D99,"")</f>
        <v/>
      </c>
      <c r="I99" s="74" t="str">
        <f t="shared" si="2"/>
        <v/>
      </c>
      <c r="J99" s="75"/>
    </row>
    <row r="100" spans="1:10" s="76" customFormat="1" ht="27.95" customHeight="1">
      <c r="A100" s="69"/>
      <c r="B100" s="66" t="str">
        <f>IFERROR(VLOOKUP(A100,一覽表!$B$1:$G$354,2,FALSE ),"")</f>
        <v/>
      </c>
      <c r="C100" s="8" t="str">
        <f>IFERROR(VLOOKUP(A100,一覽表!$B$1:$G$354,3,FALSE ),"")</f>
        <v/>
      </c>
      <c r="D100" s="71"/>
      <c r="E100" s="72"/>
      <c r="F100" s="73"/>
      <c r="G100" s="73"/>
      <c r="H100" s="74" t="str">
        <f>IFERROR(VLOOKUP(A100,一覽表!$B$1:$G$354,4,FALSE )*D100,"")</f>
        <v/>
      </c>
      <c r="I100" s="74" t="str">
        <f t="shared" si="2"/>
        <v/>
      </c>
      <c r="J100" s="75" t="str">
        <f>IFERROR(VLOOKUP(A100,一覽表!$B$1:$G$354,7,FALSE ),"")</f>
        <v/>
      </c>
    </row>
    <row r="101" spans="1:10" ht="27.95" customHeight="1">
      <c r="A101" s="7"/>
      <c r="B101" s="66" t="str">
        <f>IFERROR(VLOOKUP(A101,一覽表!$B$1:$G$354,2,FALSE ),"")</f>
        <v/>
      </c>
      <c r="C101" s="8" t="str">
        <f>IFERROR(VLOOKUP(A101,一覽表!$B$1:$G$354,3,FALSE ),"")</f>
        <v/>
      </c>
      <c r="D101" s="9"/>
      <c r="E101" s="50"/>
      <c r="F101" s="51"/>
      <c r="G101" s="51"/>
      <c r="H101" s="52" t="str">
        <f>IFERROR(VLOOKUP(A101,一覽表!$B$1:$G$354,4,FALSE )*D101,"")</f>
        <v/>
      </c>
      <c r="I101" s="52" t="str">
        <f t="shared" si="2"/>
        <v/>
      </c>
      <c r="J101" s="67"/>
    </row>
    <row r="102" spans="1:10" ht="27.95" customHeight="1">
      <c r="A102" s="7"/>
      <c r="B102" s="66" t="str">
        <f>IFERROR(VLOOKUP(A102,一覽表!$B$1:$G$354,2,FALSE ),"")</f>
        <v/>
      </c>
      <c r="C102" s="8" t="str">
        <f>IFERROR(VLOOKUP(A102,一覽表!$B$1:$G$354,3,FALSE ),"")</f>
        <v/>
      </c>
      <c r="D102" s="9"/>
      <c r="E102" s="50"/>
      <c r="F102" s="51"/>
      <c r="G102" s="51"/>
      <c r="H102" s="52" t="str">
        <f>IFERROR(VLOOKUP(A102,一覽表!$B$1:$G$354,4,FALSE )*D102,"")</f>
        <v/>
      </c>
      <c r="I102" s="52" t="str">
        <f t="shared" si="2"/>
        <v/>
      </c>
      <c r="J102" s="67" t="str">
        <f>IFERROR(VLOOKUP(A102,一覽表!$B$1:$G$354,7,FALSE ),"")</f>
        <v/>
      </c>
    </row>
    <row r="103" spans="1:10" s="76" customFormat="1" ht="27.95" customHeight="1">
      <c r="A103" s="69"/>
      <c r="B103" s="66" t="str">
        <f>IFERROR(VLOOKUP(A103,一覽表!$B$1:$G$354,2,FALSE ),"")</f>
        <v/>
      </c>
      <c r="C103" s="8" t="str">
        <f>IFERROR(VLOOKUP(A103,一覽表!$B$1:$G$354,3,FALSE ),"")</f>
        <v/>
      </c>
      <c r="D103" s="71"/>
      <c r="E103" s="72"/>
      <c r="F103" s="73"/>
      <c r="G103" s="73"/>
      <c r="H103" s="74" t="str">
        <f>IFERROR(VLOOKUP(A103,一覽表!$B$1:$G$354,4,FALSE )*D103,"")</f>
        <v/>
      </c>
      <c r="I103" s="74" t="str">
        <f t="shared" si="2"/>
        <v/>
      </c>
      <c r="J103" s="75"/>
    </row>
    <row r="104" spans="1:10" s="76" customFormat="1" ht="27.95" customHeight="1">
      <c r="A104" s="69"/>
      <c r="B104" s="66" t="str">
        <f>IFERROR(VLOOKUP(A104,一覽表!$B$1:$G$354,2,FALSE ),"")</f>
        <v/>
      </c>
      <c r="C104" s="8" t="str">
        <f>IFERROR(VLOOKUP(A104,一覽表!$B$1:$G$354,3,FALSE ),"")</f>
        <v/>
      </c>
      <c r="D104" s="71"/>
      <c r="E104" s="72"/>
      <c r="F104" s="73"/>
      <c r="G104" s="73"/>
      <c r="H104" s="74" t="str">
        <f>IFERROR(VLOOKUP(A104,一覽表!$B$1:$G$354,4,FALSE )*D104,"")</f>
        <v/>
      </c>
      <c r="I104" s="74" t="str">
        <f t="shared" si="2"/>
        <v/>
      </c>
      <c r="J104" s="75" t="str">
        <f>IFERROR(VLOOKUP(A104,一覽表!$B$1:$G$354,7,FALSE ),"")</f>
        <v/>
      </c>
    </row>
    <row r="105" spans="1:10" ht="27.95" customHeight="1">
      <c r="A105" s="7"/>
      <c r="B105" s="66" t="str">
        <f>IFERROR(VLOOKUP(A105,一覽表!$B$1:$G$354,2,FALSE ),"")</f>
        <v/>
      </c>
      <c r="C105" s="8" t="str">
        <f>IFERROR(VLOOKUP(A105,一覽表!$B$1:$G$354,3,FALSE ),"")</f>
        <v/>
      </c>
      <c r="D105" s="9"/>
      <c r="E105" s="50"/>
      <c r="F105" s="51"/>
      <c r="G105" s="51"/>
      <c r="H105" s="52" t="str">
        <f>IFERROR(VLOOKUP(A105,一覽表!$B$1:$G$354,4,FALSE )*D105,"")</f>
        <v/>
      </c>
      <c r="I105" s="52" t="str">
        <f t="shared" si="2"/>
        <v/>
      </c>
      <c r="J105" s="67"/>
    </row>
    <row r="106" spans="1:10" ht="27.95" customHeight="1">
      <c r="A106" s="7"/>
      <c r="B106" s="66" t="str">
        <f>IFERROR(VLOOKUP(A106,一覽表!$B$1:$G$354,2,FALSE ),"")</f>
        <v/>
      </c>
      <c r="C106" s="8" t="str">
        <f>IFERROR(VLOOKUP(A106,一覽表!$B$1:$G$354,3,FALSE ),"")</f>
        <v/>
      </c>
      <c r="D106" s="9"/>
      <c r="E106" s="50"/>
      <c r="F106" s="51"/>
      <c r="G106" s="51"/>
      <c r="H106" s="52" t="str">
        <f>IFERROR(VLOOKUP(A106,一覽表!$B$1:$G$354,4,FALSE )*D106,"")</f>
        <v/>
      </c>
      <c r="I106" s="52" t="str">
        <f t="shared" si="2"/>
        <v/>
      </c>
      <c r="J106" s="67" t="str">
        <f>IFERROR(VLOOKUP(A106,一覽表!$B$1:$G$354,7,FALSE ),"")</f>
        <v/>
      </c>
    </row>
    <row r="107" spans="1:10" s="76" customFormat="1" ht="27.95" customHeight="1">
      <c r="A107" s="69"/>
      <c r="B107" s="66" t="str">
        <f>IFERROR(VLOOKUP(A107,一覽表!$B$1:$G$354,2,FALSE ),"")</f>
        <v/>
      </c>
      <c r="C107" s="8" t="str">
        <f>IFERROR(VLOOKUP(A107,一覽表!$B$1:$G$354,3,FALSE ),"")</f>
        <v/>
      </c>
      <c r="D107" s="71"/>
      <c r="E107" s="72"/>
      <c r="F107" s="73"/>
      <c r="G107" s="73"/>
      <c r="H107" s="74" t="str">
        <f>IFERROR(VLOOKUP(A107,一覽表!$B$1:$G$354,4,FALSE )*D107,"")</f>
        <v/>
      </c>
      <c r="I107" s="74" t="str">
        <f t="shared" si="2"/>
        <v/>
      </c>
      <c r="J107" s="75"/>
    </row>
    <row r="108" spans="1:10" s="76" customFormat="1" ht="27.95" customHeight="1">
      <c r="A108" s="69"/>
      <c r="B108" s="66" t="str">
        <f>IFERROR(VLOOKUP(A108,一覽表!$B$1:$G$354,2,FALSE ),"")</f>
        <v/>
      </c>
      <c r="C108" s="8" t="str">
        <f>IFERROR(VLOOKUP(A108,一覽表!$B$1:$G$354,3,FALSE ),"")</f>
        <v/>
      </c>
      <c r="D108" s="71"/>
      <c r="E108" s="72"/>
      <c r="F108" s="73"/>
      <c r="G108" s="73"/>
      <c r="H108" s="74" t="str">
        <f>IFERROR(VLOOKUP(A108,一覽表!$B$1:$G$354,4,FALSE )*D108,"")</f>
        <v/>
      </c>
      <c r="I108" s="74" t="str">
        <f t="shared" si="2"/>
        <v/>
      </c>
      <c r="J108" s="75" t="str">
        <f>IFERROR(VLOOKUP(A108,一覽表!$B$1:$G$354,7,FALSE ),"")</f>
        <v/>
      </c>
    </row>
    <row r="109" spans="1:10" ht="27.95" customHeight="1">
      <c r="A109" s="7"/>
      <c r="B109" s="66" t="str">
        <f>IFERROR(VLOOKUP(A109,一覽表!$B$1:$G$354,2,FALSE ),"")</f>
        <v/>
      </c>
      <c r="C109" s="8" t="str">
        <f>IFERROR(VLOOKUP(A109,一覽表!$B$1:$G$354,3,FALSE ),"")</f>
        <v/>
      </c>
      <c r="D109" s="9"/>
      <c r="E109" s="50"/>
      <c r="F109" s="51"/>
      <c r="G109" s="51"/>
      <c r="H109" s="52" t="str">
        <f>IFERROR(VLOOKUP(A109,一覽表!$B$1:$G$354,4,FALSE )*D109,"")</f>
        <v/>
      </c>
      <c r="I109" s="52" t="str">
        <f t="shared" si="2"/>
        <v/>
      </c>
      <c r="J109" s="67"/>
    </row>
    <row r="110" spans="1:10" ht="27.95" customHeight="1">
      <c r="A110" s="7"/>
      <c r="B110" s="66" t="str">
        <f>IFERROR(VLOOKUP(A110,一覽表!$B$1:$G$354,2,FALSE ),"")</f>
        <v/>
      </c>
      <c r="C110" s="8" t="str">
        <f>IFERROR(VLOOKUP(A110,一覽表!$B$1:$G$354,3,FALSE ),"")</f>
        <v/>
      </c>
      <c r="D110" s="9"/>
      <c r="E110" s="50"/>
      <c r="F110" s="51"/>
      <c r="G110" s="51"/>
      <c r="H110" s="52" t="str">
        <f>IFERROR(VLOOKUP(A110,一覽表!$B$1:$G$354,4,FALSE )*D110,"")</f>
        <v/>
      </c>
      <c r="I110" s="52" t="str">
        <f t="shared" si="2"/>
        <v/>
      </c>
      <c r="J110" s="67" t="str">
        <f>IFERROR(VLOOKUP(A110,一覽表!$B$1:$G$354,7,FALSE ),"")</f>
        <v/>
      </c>
    </row>
    <row r="111" spans="1:10" s="76" customFormat="1" ht="27.95" customHeight="1">
      <c r="A111" s="69"/>
      <c r="B111" s="66" t="str">
        <f>IFERROR(VLOOKUP(A111,一覽表!$B$1:$G$354,2,FALSE ),"")</f>
        <v/>
      </c>
      <c r="C111" s="8" t="str">
        <f>IFERROR(VLOOKUP(A111,一覽表!$B$1:$G$354,3,FALSE ),"")</f>
        <v/>
      </c>
      <c r="D111" s="71"/>
      <c r="E111" s="72"/>
      <c r="F111" s="73"/>
      <c r="G111" s="73"/>
      <c r="H111" s="74" t="str">
        <f>IFERROR(VLOOKUP(A111,一覽表!$B$1:$G$354,4,FALSE )*D111,"")</f>
        <v/>
      </c>
      <c r="I111" s="74" t="str">
        <f t="shared" si="2"/>
        <v/>
      </c>
      <c r="J111" s="75"/>
    </row>
    <row r="112" spans="1:10" s="76" customFormat="1" ht="27.95" customHeight="1">
      <c r="A112" s="69"/>
      <c r="B112" s="66" t="str">
        <f>IFERROR(VLOOKUP(A112,一覽表!$B$1:$G$354,2,FALSE ),"")</f>
        <v/>
      </c>
      <c r="C112" s="70" t="str">
        <f>IFERROR(VLOOKUP(A112,一覽表!$B$1:$G$354,3,FALSE ),"")</f>
        <v/>
      </c>
      <c r="D112" s="71"/>
      <c r="E112" s="72"/>
      <c r="F112" s="73"/>
      <c r="G112" s="73"/>
      <c r="H112" s="74" t="str">
        <f>IFERROR(VLOOKUP(A112,一覽表!$B$1:$G$354,4,FALSE )*D112,"")</f>
        <v/>
      </c>
      <c r="I112" s="74" t="str">
        <f t="shared" si="2"/>
        <v/>
      </c>
      <c r="J112" s="75" t="str">
        <f>IFERROR(VLOOKUP(A112,一覽表!$B$1:$G$354,7,FALSE ),"")</f>
        <v/>
      </c>
    </row>
    <row r="113" spans="1:10" ht="27.95" customHeight="1">
      <c r="A113" s="7"/>
      <c r="B113" s="66" t="str">
        <f>IFERROR(VLOOKUP(A113,一覽表!$B$1:$G$354,2,FALSE ),"")</f>
        <v/>
      </c>
      <c r="C113" s="70" t="str">
        <f>IFERROR(VLOOKUP(A113,一覽表!$B$1:$G$354,3,FALSE ),"")</f>
        <v/>
      </c>
      <c r="D113" s="9"/>
      <c r="E113" s="50"/>
      <c r="F113" s="51"/>
      <c r="G113" s="51"/>
      <c r="H113" s="52" t="str">
        <f>IFERROR(VLOOKUP(A113,一覽表!$B$1:$G$354,4,FALSE )*D113,"")</f>
        <v/>
      </c>
      <c r="I113" s="52" t="str">
        <f t="shared" si="2"/>
        <v/>
      </c>
      <c r="J113" s="67"/>
    </row>
    <row r="114" spans="1:10" ht="27.95" customHeight="1">
      <c r="A114" s="7"/>
      <c r="B114" s="66" t="str">
        <f>IFERROR(VLOOKUP(A114,一覽表!$B$1:$G$354,2,FALSE ),"")</f>
        <v/>
      </c>
      <c r="C114" s="70" t="str">
        <f>IFERROR(VLOOKUP(A114,一覽表!$B$1:$G$354,3,FALSE ),"")</f>
        <v/>
      </c>
      <c r="D114" s="9"/>
      <c r="E114" s="50"/>
      <c r="F114" s="51"/>
      <c r="G114" s="51"/>
      <c r="H114" s="52" t="str">
        <f>IFERROR(VLOOKUP(A114,一覽表!$B$1:$G$354,4,FALSE )*D114,"")</f>
        <v/>
      </c>
      <c r="I114" s="52" t="str">
        <f t="shared" si="2"/>
        <v/>
      </c>
      <c r="J114" s="67" t="str">
        <f>IFERROR(VLOOKUP(A114,一覽表!$B$1:$G$354,7,FALSE ),"")</f>
        <v/>
      </c>
    </row>
    <row r="115" spans="1:10" s="76" customFormat="1" ht="27.95" customHeight="1">
      <c r="A115" s="69"/>
      <c r="B115" s="66" t="str">
        <f>IFERROR(VLOOKUP(A115,一覽表!$B$1:$G$354,2,FALSE ),"")</f>
        <v/>
      </c>
      <c r="C115" s="70" t="str">
        <f>IFERROR(VLOOKUP(A115,一覽表!$B$1:$G$354,3,FALSE ),"")</f>
        <v/>
      </c>
      <c r="D115" s="71"/>
      <c r="E115" s="72"/>
      <c r="F115" s="73"/>
      <c r="G115" s="73"/>
      <c r="H115" s="74" t="str">
        <f>IFERROR(VLOOKUP(A115,一覽表!$B$1:$G$354,4,FALSE )*D115,"")</f>
        <v/>
      </c>
      <c r="I115" s="74" t="str">
        <f t="shared" si="2"/>
        <v/>
      </c>
      <c r="J115" s="75"/>
    </row>
    <row r="116" spans="1:10" s="76" customFormat="1" ht="27.95" customHeight="1">
      <c r="A116" s="69"/>
      <c r="B116" s="66" t="str">
        <f>IFERROR(VLOOKUP(A116,一覽表!$B$1:$G$354,2,FALSE ),"")</f>
        <v/>
      </c>
      <c r="C116" s="70" t="str">
        <f>IFERROR(VLOOKUP(A116,一覽表!$B$1:$G$354,3,FALSE ),"")</f>
        <v/>
      </c>
      <c r="D116" s="71"/>
      <c r="E116" s="72"/>
      <c r="F116" s="73"/>
      <c r="G116" s="73"/>
      <c r="H116" s="74" t="str">
        <f>IFERROR(VLOOKUP(A116,一覽表!$B$1:$G$354,4,FALSE )*D116,"")</f>
        <v/>
      </c>
      <c r="I116" s="74" t="str">
        <f t="shared" si="2"/>
        <v/>
      </c>
      <c r="J116" s="75" t="str">
        <f>IFERROR(VLOOKUP(A116,一覽表!$B$1:$G$354,7,FALSE ),"")</f>
        <v/>
      </c>
    </row>
  </sheetData>
  <sheetProtection algorithmName="SHA-512" hashValue="uRtLwaRNYe4LWG4kn41pe9yExpjjRsGR7bEiJ9ERa12yke0vkobnF6/taev2vpDTaFJVzOC6H0pxdLlyQlCwNA==" saltValue="I/RlTYxwodENIr3aSGH4xg==" spinCount="100000" sheet="1" formatCells="0" insertRows="0" deleteRows="0" selectLockedCells="1"/>
  <protectedRanges>
    <protectedRange algorithmName="SHA-512" hashValue="noTpvpH1WH2zq/nxf49fsVJddyioj/MJiZn7OTZBw0oRZbzv5HPGxdXmBGCv7aVKMUu1Q9m6Z02BbMdPaxQoiA==" saltValue="HcIRAS3tFUZBmceYO8lamA==" spinCount="100000" sqref="C3:J13" name="範圍1"/>
  </protectedRanges>
  <customSheetViews>
    <customSheetView guid="{8E4507B2-FDFD-4F99-B8A2-21CB398D1529}" scale="110" showPageBreaks="1" fitToPage="1" view="pageLayout">
      <selection activeCell="B59" sqref="B59"/>
      <pageMargins left="0.25" right="0.25" top="0.75" bottom="0.75" header="0.3" footer="0.3"/>
      <pageSetup paperSize="9" fitToHeight="0" orientation="landscape" r:id="rId1"/>
    </customSheetView>
  </customSheetViews>
  <mergeCells count="39">
    <mergeCell ref="A1:B2"/>
    <mergeCell ref="B9:B13"/>
    <mergeCell ref="C9:E10"/>
    <mergeCell ref="A3:A13"/>
    <mergeCell ref="F9:J10"/>
    <mergeCell ref="C11:E12"/>
    <mergeCell ref="F11:J12"/>
    <mergeCell ref="C13:J13"/>
    <mergeCell ref="B3:B5"/>
    <mergeCell ref="I1:J2"/>
    <mergeCell ref="B6:B8"/>
    <mergeCell ref="C3:D5"/>
    <mergeCell ref="C6:D8"/>
    <mergeCell ref="E3:J8"/>
    <mergeCell ref="C1:F2"/>
    <mergeCell ref="F14:G14"/>
    <mergeCell ref="F15:G15"/>
    <mergeCell ref="F16:G16"/>
    <mergeCell ref="E24:G26"/>
    <mergeCell ref="G1:H1"/>
    <mergeCell ref="G2:H2"/>
    <mergeCell ref="H24:J26"/>
    <mergeCell ref="H15:J15"/>
    <mergeCell ref="E18:J18"/>
    <mergeCell ref="E19:J21"/>
    <mergeCell ref="E22:J22"/>
    <mergeCell ref="E23:J23"/>
    <mergeCell ref="E17:J17"/>
    <mergeCell ref="A14:A16"/>
    <mergeCell ref="A24:A26"/>
    <mergeCell ref="C24:D24"/>
    <mergeCell ref="C25:D25"/>
    <mergeCell ref="C26:D26"/>
    <mergeCell ref="A17:A23"/>
    <mergeCell ref="B18:D18"/>
    <mergeCell ref="B19:D21"/>
    <mergeCell ref="B22:D22"/>
    <mergeCell ref="B23:D23"/>
    <mergeCell ref="B17:D17"/>
  </mergeCells>
  <phoneticPr fontId="1" type="noConversion"/>
  <conditionalFormatting sqref="C24:D24">
    <cfRule type="cellIs" dxfId="0" priority="1" operator="greaterThan">
      <formula>25000</formula>
    </cfRule>
  </conditionalFormatting>
  <pageMargins left="0.25" right="0.25" top="0.75" bottom="0.75" header="0.3" footer="0.3"/>
  <pageSetup paperSize="9" scale="87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28575</xdr:rowOff>
                  </from>
                  <to>
                    <xdr:col>6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219075</xdr:colOff>
                    <xdr:row>8</xdr:row>
                    <xdr:rowOff>28575</xdr:rowOff>
                  </from>
                  <to>
                    <xdr:col>7</xdr:col>
                    <xdr:colOff>523875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7</xdr:col>
                    <xdr:colOff>390525</xdr:colOff>
                    <xdr:row>8</xdr:row>
                    <xdr:rowOff>9525</xdr:rowOff>
                  </from>
                  <to>
                    <xdr:col>8</xdr:col>
                    <xdr:colOff>381000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28575</xdr:rowOff>
                  </from>
                  <to>
                    <xdr:col>6</xdr:col>
                    <xdr:colOff>295275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219075</xdr:colOff>
                    <xdr:row>10</xdr:row>
                    <xdr:rowOff>28575</xdr:rowOff>
                  </from>
                  <to>
                    <xdr:col>7</xdr:col>
                    <xdr:colOff>523875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390525</xdr:colOff>
                    <xdr:row>10</xdr:row>
                    <xdr:rowOff>9525</xdr:rowOff>
                  </from>
                  <to>
                    <xdr:col>8</xdr:col>
                    <xdr:colOff>381000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114300</xdr:colOff>
                    <xdr:row>14</xdr:row>
                    <xdr:rowOff>85725</xdr:rowOff>
                  </from>
                  <to>
                    <xdr:col>1</xdr:col>
                    <xdr:colOff>1247775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114300</xdr:colOff>
                    <xdr:row>15</xdr:row>
                    <xdr:rowOff>114300</xdr:rowOff>
                  </from>
                  <to>
                    <xdr:col>1</xdr:col>
                    <xdr:colOff>923925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85725</xdr:rowOff>
                  </from>
                  <to>
                    <xdr:col>1</xdr:col>
                    <xdr:colOff>1085850</xdr:colOff>
                    <xdr:row>13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一覽表</vt:lpstr>
      <vt:lpstr>借用單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2024-03-08T07:02:09Z</cp:lastPrinted>
  <dcterms:created xsi:type="dcterms:W3CDTF">2022-01-10T08:20:52Z</dcterms:created>
  <dcterms:modified xsi:type="dcterms:W3CDTF">2024-08-28T02:29:15Z</dcterms:modified>
</cp:coreProperties>
</file>